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C:\PUTRI\SKRIPSI\TERBARU\SEMHAS\"/>
    </mc:Choice>
  </mc:AlternateContent>
  <xr:revisionPtr revIDLastSave="0" documentId="13_ncr:1_{66150F46-DDD2-4E7E-A2C8-DCA8112523E7}" xr6:coauthVersionLast="47" xr6:coauthVersionMax="47" xr10:uidLastSave="{00000000-0000-0000-0000-000000000000}"/>
  <bookViews>
    <workbookView xWindow="-120" yWindow="-120" windowWidth="20730" windowHeight="11040" firstSheet="1" activeTab="4" xr2:uid="{92FFADD7-345E-4EA7-B518-608762F7978A}"/>
  </bookViews>
  <sheets>
    <sheet name="DICI" sheetId="33" r:id="rId1"/>
    <sheet name="Intellectual Capital (VAIC)" sheetId="20" r:id="rId2"/>
    <sheet name="Kinerja Perusahaan (ROA)" sheetId="12" r:id="rId3"/>
    <sheet name="GCG (KI)" sheetId="15" r:id="rId4"/>
    <sheet name="Seluruh Variabel" sheetId="34" r:id="rId5"/>
  </sheets>
  <externalReferences>
    <externalReference r:id="rId6"/>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34" l="1"/>
  <c r="F4" i="34"/>
  <c r="F5" i="34"/>
  <c r="F6" i="34"/>
  <c r="F7" i="34"/>
  <c r="F8" i="34"/>
  <c r="F9" i="34"/>
  <c r="F10" i="34"/>
  <c r="F11" i="34"/>
  <c r="F12" i="34"/>
  <c r="F13" i="34"/>
  <c r="F14" i="34"/>
  <c r="F15" i="34"/>
  <c r="F16" i="34"/>
  <c r="F17" i="34"/>
  <c r="F18" i="34"/>
  <c r="F19" i="34"/>
  <c r="F20" i="34"/>
  <c r="F21" i="34"/>
  <c r="F22" i="34"/>
  <c r="F23" i="34"/>
  <c r="F24" i="34"/>
  <c r="F25" i="34"/>
  <c r="F26" i="34"/>
  <c r="F27" i="34"/>
  <c r="F28" i="34"/>
  <c r="F29" i="34"/>
  <c r="F30" i="34"/>
  <c r="F31" i="34"/>
  <c r="F32" i="34"/>
  <c r="F33" i="34"/>
  <c r="F34" i="34"/>
  <c r="F35" i="34"/>
  <c r="F36" i="34"/>
  <c r="F37" i="34"/>
  <c r="F38" i="34"/>
  <c r="F39" i="34"/>
  <c r="F40" i="34"/>
  <c r="F41" i="34"/>
  <c r="F42" i="34"/>
  <c r="F43" i="34"/>
  <c r="F44" i="34"/>
  <c r="F45" i="34"/>
  <c r="F46" i="34"/>
  <c r="F47" i="34"/>
  <c r="F48" i="34"/>
  <c r="F49" i="34"/>
  <c r="F50" i="34"/>
  <c r="F51" i="34"/>
  <c r="F52" i="34"/>
  <c r="F53" i="34"/>
  <c r="F54" i="34"/>
  <c r="F55" i="34"/>
  <c r="F56" i="34"/>
  <c r="F57" i="34"/>
  <c r="F58" i="34"/>
  <c r="F59" i="34"/>
  <c r="F60" i="34"/>
  <c r="F61" i="34"/>
  <c r="F62" i="34"/>
  <c r="F63" i="34"/>
  <c r="F64" i="34"/>
  <c r="F65" i="34"/>
  <c r="F66" i="34"/>
  <c r="F67" i="34"/>
  <c r="F68" i="34"/>
  <c r="F69" i="34"/>
  <c r="F70" i="34"/>
  <c r="F71" i="34"/>
  <c r="F72" i="34"/>
  <c r="F73" i="34"/>
  <c r="F74" i="34"/>
  <c r="F75" i="34"/>
  <c r="F76" i="34"/>
  <c r="F77" i="34"/>
  <c r="F78" i="34"/>
  <c r="F79" i="34"/>
  <c r="F80" i="34"/>
  <c r="F81" i="34"/>
  <c r="F82" i="34"/>
  <c r="F83" i="34"/>
  <c r="F84" i="34"/>
  <c r="F85" i="34"/>
  <c r="F86" i="34"/>
  <c r="F87" i="34"/>
  <c r="F88" i="34"/>
  <c r="F89" i="34"/>
  <c r="F90" i="34"/>
  <c r="F91" i="34"/>
  <c r="F92" i="34"/>
  <c r="F93" i="34"/>
  <c r="F94" i="34"/>
  <c r="F95" i="34"/>
  <c r="F96" i="34"/>
  <c r="F97" i="34"/>
  <c r="F98" i="34"/>
  <c r="F3" i="34"/>
  <c r="N3" i="20"/>
  <c r="M3" i="20"/>
  <c r="M4" i="20"/>
  <c r="M5" i="20"/>
  <c r="M6" i="20"/>
  <c r="M7" i="20"/>
  <c r="M8" i="20"/>
  <c r="M9" i="20"/>
  <c r="M10" i="20"/>
  <c r="M11" i="20"/>
  <c r="M12" i="20"/>
  <c r="M13" i="20"/>
  <c r="M14" i="20"/>
  <c r="M15" i="20"/>
  <c r="M16" i="20"/>
  <c r="M17" i="20"/>
  <c r="M18" i="20"/>
  <c r="M19" i="20"/>
  <c r="M20" i="20"/>
  <c r="M21" i="20"/>
  <c r="M22" i="20"/>
  <c r="M23" i="20"/>
  <c r="M24" i="20"/>
  <c r="M25" i="20"/>
  <c r="M26" i="20"/>
  <c r="M27" i="20"/>
  <c r="M28" i="20"/>
  <c r="M29" i="20"/>
  <c r="M30" i="20"/>
  <c r="M31" i="20"/>
  <c r="M32" i="20"/>
  <c r="M33" i="20"/>
  <c r="M34" i="20"/>
  <c r="M35" i="20"/>
  <c r="M36" i="20"/>
  <c r="M37" i="20"/>
  <c r="M38" i="20"/>
  <c r="M39" i="20"/>
  <c r="M40" i="20"/>
  <c r="M41" i="20"/>
  <c r="M42" i="20"/>
  <c r="M43" i="20"/>
  <c r="M44" i="20"/>
  <c r="M45" i="20"/>
  <c r="M46" i="20"/>
  <c r="M47" i="20"/>
  <c r="M48" i="20"/>
  <c r="M49" i="20"/>
  <c r="M50" i="20"/>
  <c r="M51" i="20"/>
  <c r="M52" i="20"/>
  <c r="M53" i="20"/>
  <c r="M54" i="20"/>
  <c r="M55" i="20"/>
  <c r="M56" i="20"/>
  <c r="M57" i="20"/>
  <c r="M58" i="20"/>
  <c r="M59" i="20"/>
  <c r="M60" i="20"/>
  <c r="M61" i="20"/>
  <c r="M62" i="20"/>
  <c r="M63" i="20"/>
  <c r="M64" i="20"/>
  <c r="M65" i="20"/>
  <c r="M66" i="20"/>
  <c r="M67" i="20"/>
  <c r="M68" i="20"/>
  <c r="M69" i="20"/>
  <c r="M70" i="20"/>
  <c r="M71" i="20"/>
  <c r="M72" i="20"/>
  <c r="M73" i="20"/>
  <c r="M74" i="20"/>
  <c r="M75" i="20"/>
  <c r="M76" i="20"/>
  <c r="M77" i="20"/>
  <c r="M78" i="20"/>
  <c r="M79" i="20"/>
  <c r="M80" i="20"/>
  <c r="M81" i="20"/>
  <c r="M82" i="20"/>
  <c r="M83" i="20"/>
  <c r="M84" i="20"/>
  <c r="M85" i="20"/>
  <c r="M86" i="20"/>
  <c r="M87" i="20"/>
  <c r="M88" i="20"/>
  <c r="M89" i="20"/>
  <c r="M90" i="20"/>
  <c r="M91" i="20"/>
  <c r="M92" i="20"/>
  <c r="M93" i="20"/>
  <c r="M94" i="20"/>
  <c r="M95" i="20"/>
  <c r="M96" i="20"/>
  <c r="M97" i="20"/>
  <c r="M98" i="20"/>
  <c r="L3" i="20"/>
  <c r="K3" i="20"/>
  <c r="K4" i="20"/>
  <c r="G50" i="34"/>
  <c r="G98" i="34"/>
  <c r="E98" i="34"/>
  <c r="G97" i="34"/>
  <c r="E97" i="34"/>
  <c r="G96" i="34"/>
  <c r="E96" i="34"/>
  <c r="G95" i="34"/>
  <c r="E95" i="34"/>
  <c r="G94" i="34"/>
  <c r="E94" i="34"/>
  <c r="G93" i="34"/>
  <c r="E93" i="34"/>
  <c r="G92" i="34"/>
  <c r="E92" i="34"/>
  <c r="G91" i="34"/>
  <c r="E91" i="34"/>
  <c r="G90" i="34"/>
  <c r="E90" i="34"/>
  <c r="G89" i="34"/>
  <c r="E89" i="34"/>
  <c r="G88" i="34"/>
  <c r="E88" i="34"/>
  <c r="G87" i="34"/>
  <c r="E87" i="34"/>
  <c r="G86" i="34"/>
  <c r="E86" i="34"/>
  <c r="G85" i="34"/>
  <c r="E85" i="34"/>
  <c r="G84" i="34"/>
  <c r="E84" i="34"/>
  <c r="G83" i="34"/>
  <c r="E83" i="34"/>
  <c r="G82" i="34"/>
  <c r="E82" i="34"/>
  <c r="G81" i="34"/>
  <c r="E81" i="34"/>
  <c r="G80" i="34"/>
  <c r="E80" i="34"/>
  <c r="G79" i="34"/>
  <c r="E79" i="34"/>
  <c r="G78" i="34"/>
  <c r="E78" i="34"/>
  <c r="G77" i="34"/>
  <c r="E77" i="34"/>
  <c r="G76" i="34"/>
  <c r="E76" i="34"/>
  <c r="G75" i="34"/>
  <c r="E75" i="34"/>
  <c r="G74" i="34"/>
  <c r="E74" i="34"/>
  <c r="G73" i="34"/>
  <c r="E73" i="34"/>
  <c r="G72" i="34"/>
  <c r="E72" i="34"/>
  <c r="G71" i="34"/>
  <c r="E71" i="34"/>
  <c r="G70" i="34"/>
  <c r="E70" i="34"/>
  <c r="G69" i="34"/>
  <c r="E69" i="34"/>
  <c r="G68" i="34"/>
  <c r="E68" i="34"/>
  <c r="G67" i="34"/>
  <c r="E67" i="34"/>
  <c r="G66" i="34"/>
  <c r="E66" i="34"/>
  <c r="G65" i="34"/>
  <c r="E65" i="34"/>
  <c r="G64" i="34"/>
  <c r="E64" i="34"/>
  <c r="G63" i="34"/>
  <c r="E63" i="34"/>
  <c r="G62" i="34"/>
  <c r="E62" i="34"/>
  <c r="G61" i="34"/>
  <c r="E61" i="34"/>
  <c r="G60" i="34"/>
  <c r="E60" i="34"/>
  <c r="G59" i="34"/>
  <c r="E59" i="34"/>
  <c r="G58" i="34"/>
  <c r="E58" i="34"/>
  <c r="G57" i="34"/>
  <c r="E57" i="34"/>
  <c r="G56" i="34"/>
  <c r="E56" i="34"/>
  <c r="G55" i="34"/>
  <c r="E55" i="34"/>
  <c r="G54" i="34"/>
  <c r="E54" i="34"/>
  <c r="G53" i="34"/>
  <c r="E53" i="34"/>
  <c r="G52" i="34"/>
  <c r="E52" i="34"/>
  <c r="G51" i="34"/>
  <c r="E51" i="34"/>
  <c r="E50" i="34"/>
  <c r="G49" i="34"/>
  <c r="E49" i="34"/>
  <c r="G48" i="34"/>
  <c r="E48" i="34"/>
  <c r="G47" i="34"/>
  <c r="E47" i="34"/>
  <c r="G46" i="34"/>
  <c r="E46" i="34"/>
  <c r="G45" i="34"/>
  <c r="E45" i="34"/>
  <c r="G44" i="34"/>
  <c r="E44" i="34"/>
  <c r="G43" i="34"/>
  <c r="E43" i="34"/>
  <c r="G42" i="34"/>
  <c r="E42" i="34"/>
  <c r="G41" i="34"/>
  <c r="E41" i="34"/>
  <c r="G40" i="34"/>
  <c r="E40" i="34"/>
  <c r="G39" i="34"/>
  <c r="E39" i="34"/>
  <c r="G38" i="34"/>
  <c r="E38" i="34"/>
  <c r="G37" i="34"/>
  <c r="E37" i="34"/>
  <c r="G36" i="34"/>
  <c r="E36" i="34"/>
  <c r="G35" i="34"/>
  <c r="E35" i="34"/>
  <c r="G34" i="34"/>
  <c r="E34" i="34"/>
  <c r="G33" i="34"/>
  <c r="E33" i="34"/>
  <c r="G32" i="34"/>
  <c r="E32" i="34"/>
  <c r="G31" i="34"/>
  <c r="E31" i="34"/>
  <c r="G30" i="34"/>
  <c r="E30" i="34"/>
  <c r="G29" i="34"/>
  <c r="E29" i="34"/>
  <c r="G28" i="34"/>
  <c r="E28" i="34"/>
  <c r="G27" i="34"/>
  <c r="E27" i="34"/>
  <c r="G26" i="34"/>
  <c r="E26" i="34"/>
  <c r="G25" i="34"/>
  <c r="E25" i="34"/>
  <c r="G24" i="34"/>
  <c r="E24" i="34"/>
  <c r="G23" i="34"/>
  <c r="E23" i="34"/>
  <c r="G22" i="34"/>
  <c r="E22" i="34"/>
  <c r="G21" i="34"/>
  <c r="E21" i="34"/>
  <c r="G20" i="34"/>
  <c r="E20" i="34"/>
  <c r="G19" i="34"/>
  <c r="E19" i="34"/>
  <c r="G18" i="34"/>
  <c r="E18" i="34"/>
  <c r="G17" i="34"/>
  <c r="E17" i="34"/>
  <c r="G16" i="34"/>
  <c r="E16" i="34"/>
  <c r="G15" i="34"/>
  <c r="E15" i="34"/>
  <c r="G14" i="34"/>
  <c r="E14" i="34"/>
  <c r="G13" i="34"/>
  <c r="E13" i="34"/>
  <c r="G12" i="34"/>
  <c r="E12" i="34"/>
  <c r="G11" i="34"/>
  <c r="E11" i="34"/>
  <c r="G10" i="34"/>
  <c r="E10" i="34"/>
  <c r="G9" i="34"/>
  <c r="E9" i="34"/>
  <c r="G8" i="34"/>
  <c r="E8" i="34"/>
  <c r="G7" i="34"/>
  <c r="E7" i="34"/>
  <c r="G6" i="34"/>
  <c r="E6" i="34"/>
  <c r="G5" i="34"/>
  <c r="E5" i="34"/>
  <c r="G4" i="34"/>
  <c r="E4" i="34"/>
  <c r="E3" i="34"/>
  <c r="CY5" i="33"/>
  <c r="CY6" i="33"/>
  <c r="CY7" i="33"/>
  <c r="CY8" i="33"/>
  <c r="CY9" i="33"/>
  <c r="CY10" i="33"/>
  <c r="CY11" i="33"/>
  <c r="CY12" i="33"/>
  <c r="CY13" i="33"/>
  <c r="CY14" i="33"/>
  <c r="CY15" i="33"/>
  <c r="CY16" i="33"/>
  <c r="CY17" i="33"/>
  <c r="CY18" i="33"/>
  <c r="CY19" i="33"/>
  <c r="CY20" i="33"/>
  <c r="CY4" i="33"/>
  <c r="CW6" i="33"/>
  <c r="CX6" i="33" s="1"/>
  <c r="CW7" i="33"/>
  <c r="CX7" i="33" s="1"/>
  <c r="CW8" i="33"/>
  <c r="CX8" i="33" s="1"/>
  <c r="CW9" i="33"/>
  <c r="CX9" i="33" s="1"/>
  <c r="CW10" i="33"/>
  <c r="CX10" i="33" s="1"/>
  <c r="CW11" i="33"/>
  <c r="CX11" i="33" s="1"/>
  <c r="CW12" i="33"/>
  <c r="CX12" i="33" s="1"/>
  <c r="CW13" i="33"/>
  <c r="CX13" i="33" s="1"/>
  <c r="CW14" i="33"/>
  <c r="CX14" i="33" s="1"/>
  <c r="CW15" i="33"/>
  <c r="CX15" i="33" s="1"/>
  <c r="CW16" i="33"/>
  <c r="CX16" i="33" s="1"/>
  <c r="CW17" i="33"/>
  <c r="CX17" i="33" s="1"/>
  <c r="CW18" i="33"/>
  <c r="CX18" i="33" s="1"/>
  <c r="CW19" i="33"/>
  <c r="CX19" i="33" s="1"/>
  <c r="CW20" i="33"/>
  <c r="CX20" i="33" s="1"/>
  <c r="CW5" i="33"/>
  <c r="CX5" i="33" s="1"/>
  <c r="CW4" i="33"/>
  <c r="CX4" i="33" s="1"/>
  <c r="CU21" i="33"/>
  <c r="CU23" i="33" s="1"/>
  <c r="BE21" i="33"/>
  <c r="BE23" i="33" s="1"/>
  <c r="D21" i="33"/>
  <c r="D23" i="33" s="1"/>
  <c r="CT21" i="33"/>
  <c r="CT23" i="33" s="1"/>
  <c r="CS21" i="33"/>
  <c r="CS23" i="33" s="1"/>
  <c r="CR21" i="33"/>
  <c r="CR23" i="33" s="1"/>
  <c r="CQ21" i="33"/>
  <c r="CQ23" i="33" s="1"/>
  <c r="CP21" i="33"/>
  <c r="CP23" i="33" s="1"/>
  <c r="CO21" i="33"/>
  <c r="CO23" i="33" s="1"/>
  <c r="CN21" i="33"/>
  <c r="CN23" i="33" s="1"/>
  <c r="CM21" i="33"/>
  <c r="CM23" i="33" s="1"/>
  <c r="CL21" i="33"/>
  <c r="CL23" i="33" s="1"/>
  <c r="CK21" i="33"/>
  <c r="CK23" i="33" s="1"/>
  <c r="CJ21" i="33"/>
  <c r="CJ23" i="33" s="1"/>
  <c r="CI21" i="33"/>
  <c r="CI23" i="33" s="1"/>
  <c r="CH21" i="33"/>
  <c r="CH23" i="33" s="1"/>
  <c r="CG21" i="33"/>
  <c r="CG23" i="33" s="1"/>
  <c r="CF21" i="33"/>
  <c r="CF23" i="33" s="1"/>
  <c r="CE21" i="33"/>
  <c r="CE23" i="33" s="1"/>
  <c r="CD21" i="33"/>
  <c r="CD23" i="33" s="1"/>
  <c r="CC21" i="33"/>
  <c r="CC23" i="33" s="1"/>
  <c r="CB21" i="33"/>
  <c r="CB23" i="33" s="1"/>
  <c r="CA21" i="33"/>
  <c r="CA23" i="33" s="1"/>
  <c r="BZ21" i="33"/>
  <c r="BZ23" i="33" s="1"/>
  <c r="BY21" i="33"/>
  <c r="BY23" i="33" s="1"/>
  <c r="BX21" i="33"/>
  <c r="BX23" i="33" s="1"/>
  <c r="BW21" i="33"/>
  <c r="BW23" i="33" s="1"/>
  <c r="BV21" i="33"/>
  <c r="BV23" i="33" s="1"/>
  <c r="BU21" i="33"/>
  <c r="BU23" i="33" s="1"/>
  <c r="BT21" i="33"/>
  <c r="BT23" i="33" s="1"/>
  <c r="BS21" i="33"/>
  <c r="BS23" i="33" s="1"/>
  <c r="BR21" i="33"/>
  <c r="BR23" i="33" s="1"/>
  <c r="BQ21" i="33"/>
  <c r="BQ23" i="33" s="1"/>
  <c r="BP21" i="33"/>
  <c r="BP23" i="33" s="1"/>
  <c r="BO21" i="33"/>
  <c r="BO23" i="33" s="1"/>
  <c r="BN21" i="33"/>
  <c r="BN23" i="33" s="1"/>
  <c r="BM21" i="33"/>
  <c r="BM23" i="33" s="1"/>
  <c r="BL21" i="33"/>
  <c r="BL23" i="33" s="1"/>
  <c r="BK21" i="33"/>
  <c r="BK23" i="33" s="1"/>
  <c r="BJ21" i="33"/>
  <c r="BJ23" i="33" s="1"/>
  <c r="BI21" i="33"/>
  <c r="BI23" i="33" s="1"/>
  <c r="BH21" i="33"/>
  <c r="BH23" i="33" s="1"/>
  <c r="BG21" i="33"/>
  <c r="BG23" i="33" s="1"/>
  <c r="BF21" i="33"/>
  <c r="BF23" i="33" s="1"/>
  <c r="BD21" i="33"/>
  <c r="BD23" i="33" s="1"/>
  <c r="BC21" i="33"/>
  <c r="BC23" i="33" s="1"/>
  <c r="BB21" i="33"/>
  <c r="BB23" i="33" s="1"/>
  <c r="BA21" i="33"/>
  <c r="BA23" i="33" s="1"/>
  <c r="AZ21" i="33"/>
  <c r="AZ23" i="33" s="1"/>
  <c r="AY21" i="33"/>
  <c r="AY23" i="33" s="1"/>
  <c r="AX21" i="33"/>
  <c r="AX23" i="33" s="1"/>
  <c r="AW21" i="33"/>
  <c r="AW23" i="33" s="1"/>
  <c r="AV21" i="33"/>
  <c r="AV23" i="33" s="1"/>
  <c r="AU21" i="33"/>
  <c r="AU23" i="33" s="1"/>
  <c r="AT21" i="33"/>
  <c r="AT23" i="33" s="1"/>
  <c r="AS21" i="33"/>
  <c r="AS23" i="33" s="1"/>
  <c r="AR21" i="33"/>
  <c r="AR23" i="33" s="1"/>
  <c r="AQ21" i="33"/>
  <c r="AQ23" i="33" s="1"/>
  <c r="AP21" i="33"/>
  <c r="AP23" i="33" s="1"/>
  <c r="AO21" i="33"/>
  <c r="AO23" i="33" s="1"/>
  <c r="AN21" i="33"/>
  <c r="AN23" i="33" s="1"/>
  <c r="AM21" i="33"/>
  <c r="AM23" i="33" s="1"/>
  <c r="AL21" i="33"/>
  <c r="AL23" i="33" s="1"/>
  <c r="AK21" i="33"/>
  <c r="AK23" i="33" s="1"/>
  <c r="AJ21" i="33"/>
  <c r="AJ23" i="33" s="1"/>
  <c r="AI21" i="33"/>
  <c r="AI23" i="33" s="1"/>
  <c r="AH21" i="33"/>
  <c r="AH23" i="33" s="1"/>
  <c r="AG21" i="33"/>
  <c r="AG23" i="33" s="1"/>
  <c r="AF21" i="33"/>
  <c r="AF23" i="33" s="1"/>
  <c r="AE21" i="33"/>
  <c r="AE23" i="33" s="1"/>
  <c r="AD21" i="33"/>
  <c r="AD23" i="33" s="1"/>
  <c r="AC21" i="33"/>
  <c r="AC23" i="33" s="1"/>
  <c r="AB21" i="33"/>
  <c r="AB23" i="33" s="1"/>
  <c r="AA21" i="33"/>
  <c r="AA23" i="33" s="1"/>
  <c r="Z21" i="33"/>
  <c r="Z23" i="33" s="1"/>
  <c r="Y21" i="33"/>
  <c r="Y23" i="33" s="1"/>
  <c r="X21" i="33"/>
  <c r="X23" i="33" s="1"/>
  <c r="W21" i="33"/>
  <c r="W23" i="33" s="1"/>
  <c r="V21" i="33"/>
  <c r="V23" i="33" s="1"/>
  <c r="U21" i="33"/>
  <c r="U23" i="33" s="1"/>
  <c r="T21" i="33"/>
  <c r="T23" i="33" s="1"/>
  <c r="S21" i="33"/>
  <c r="S23" i="33" s="1"/>
  <c r="R21" i="33"/>
  <c r="R23" i="33" s="1"/>
  <c r="Q21" i="33"/>
  <c r="Q23" i="33" s="1"/>
  <c r="P21" i="33"/>
  <c r="P23" i="33" s="1"/>
  <c r="O21" i="33"/>
  <c r="O23" i="33" s="1"/>
  <c r="N21" i="33"/>
  <c r="N23" i="33" s="1"/>
  <c r="M21" i="33"/>
  <c r="M23" i="33" s="1"/>
  <c r="L21" i="33"/>
  <c r="L23" i="33" s="1"/>
  <c r="K21" i="33"/>
  <c r="K23" i="33" s="1"/>
  <c r="J21" i="33"/>
  <c r="J23" i="33" s="1"/>
  <c r="I21" i="33"/>
  <c r="I23" i="33" s="1"/>
  <c r="H21" i="33"/>
  <c r="H23" i="33" s="1"/>
  <c r="G21" i="33"/>
  <c r="G23" i="33" s="1"/>
  <c r="F21" i="33"/>
  <c r="F23" i="33" s="1"/>
  <c r="E21" i="33"/>
  <c r="E23" i="33" s="1"/>
  <c r="S3" i="20"/>
  <c r="R3" i="20"/>
  <c r="Q4" i="20"/>
  <c r="Q5" i="20"/>
  <c r="Q6" i="20"/>
  <c r="Q7" i="20"/>
  <c r="Q8" i="20"/>
  <c r="Q9" i="20"/>
  <c r="Q10" i="20"/>
  <c r="Q11" i="20"/>
  <c r="Q12" i="20"/>
  <c r="Q13" i="20"/>
  <c r="Q14" i="20"/>
  <c r="Q15" i="20"/>
  <c r="Q16" i="20"/>
  <c r="Q17" i="20"/>
  <c r="Q18" i="20"/>
  <c r="Q19" i="20"/>
  <c r="Q20" i="20"/>
  <c r="Q21" i="20"/>
  <c r="Q22" i="20"/>
  <c r="Q23" i="20"/>
  <c r="Q24" i="20"/>
  <c r="Q25" i="20"/>
  <c r="Q26" i="20"/>
  <c r="Q27" i="20"/>
  <c r="Q28" i="20"/>
  <c r="Q29" i="20"/>
  <c r="Q30" i="20"/>
  <c r="Q31" i="20"/>
  <c r="Q32" i="20"/>
  <c r="Q33" i="20"/>
  <c r="Q34" i="20"/>
  <c r="Q35" i="20"/>
  <c r="Q36" i="20"/>
  <c r="Q37" i="20"/>
  <c r="Q38" i="20"/>
  <c r="Q39" i="20"/>
  <c r="Q40" i="20"/>
  <c r="Q41" i="20"/>
  <c r="Q42" i="20"/>
  <c r="Q43" i="20"/>
  <c r="Q44" i="20"/>
  <c r="Q45" i="20"/>
  <c r="Q46" i="20"/>
  <c r="Q47" i="20"/>
  <c r="Q48" i="20"/>
  <c r="Q49" i="20"/>
  <c r="Q50" i="20"/>
  <c r="Q51" i="20"/>
  <c r="Q52" i="20"/>
  <c r="Q53" i="20"/>
  <c r="Q54" i="20"/>
  <c r="Q55" i="20"/>
  <c r="Q56" i="20"/>
  <c r="Q57" i="20"/>
  <c r="Q58" i="20"/>
  <c r="Q59" i="20"/>
  <c r="Q60" i="20"/>
  <c r="Q61" i="20"/>
  <c r="Q62" i="20"/>
  <c r="Q63" i="20"/>
  <c r="Q64" i="20"/>
  <c r="Q65" i="20"/>
  <c r="Q66" i="20"/>
  <c r="Q67" i="20"/>
  <c r="Q68" i="20"/>
  <c r="Q69" i="20"/>
  <c r="Q70" i="20"/>
  <c r="Q71" i="20"/>
  <c r="Q72" i="20"/>
  <c r="Q73" i="20"/>
  <c r="Q74" i="20"/>
  <c r="Q75" i="20"/>
  <c r="Q76" i="20"/>
  <c r="Q77" i="20"/>
  <c r="Q78" i="20"/>
  <c r="Q79" i="20"/>
  <c r="Q80" i="20"/>
  <c r="Q81" i="20"/>
  <c r="Q82" i="20"/>
  <c r="Q83" i="20"/>
  <c r="Q84" i="20"/>
  <c r="Q85" i="20"/>
  <c r="Q86" i="20"/>
  <c r="Q87" i="20"/>
  <c r="Q88" i="20"/>
  <c r="Q89" i="20"/>
  <c r="Q90" i="20"/>
  <c r="Q91" i="20"/>
  <c r="Q92" i="20"/>
  <c r="Q93" i="20"/>
  <c r="Q94" i="20"/>
  <c r="Q95" i="20"/>
  <c r="Q96" i="20"/>
  <c r="Q97" i="20"/>
  <c r="Q98" i="20"/>
  <c r="Q3" i="20"/>
  <c r="L94" i="20"/>
  <c r="L4" i="20"/>
  <c r="L5" i="20"/>
  <c r="L6" i="20"/>
  <c r="L7" i="20"/>
  <c r="L8" i="20"/>
  <c r="L9" i="20"/>
  <c r="L10" i="20"/>
  <c r="L11" i="20"/>
  <c r="L12" i="20"/>
  <c r="L13" i="20"/>
  <c r="L14" i="20"/>
  <c r="L15" i="20"/>
  <c r="L16" i="20"/>
  <c r="L17" i="20"/>
  <c r="L18" i="20"/>
  <c r="L19" i="20"/>
  <c r="L20" i="20"/>
  <c r="L21" i="20"/>
  <c r="L22" i="20"/>
  <c r="L23" i="20"/>
  <c r="L24" i="20"/>
  <c r="L25" i="20"/>
  <c r="L26" i="20"/>
  <c r="L27" i="20"/>
  <c r="L28" i="20"/>
  <c r="L29" i="20"/>
  <c r="L30" i="20"/>
  <c r="L31" i="20"/>
  <c r="L32" i="20"/>
  <c r="L33" i="20"/>
  <c r="L34" i="20"/>
  <c r="L35" i="20"/>
  <c r="L36" i="20"/>
  <c r="L37" i="20"/>
  <c r="L38" i="20"/>
  <c r="L39" i="20"/>
  <c r="L40" i="20"/>
  <c r="L41" i="20"/>
  <c r="L42" i="20"/>
  <c r="L43" i="20"/>
  <c r="L44" i="20"/>
  <c r="L45" i="20"/>
  <c r="L46" i="20"/>
  <c r="L47" i="20"/>
  <c r="L48" i="20"/>
  <c r="L49" i="20"/>
  <c r="L50" i="20"/>
  <c r="L51" i="20"/>
  <c r="L52" i="20"/>
  <c r="L53" i="20"/>
  <c r="L54" i="20"/>
  <c r="L55" i="20"/>
  <c r="L56" i="20"/>
  <c r="L57" i="20"/>
  <c r="L58" i="20"/>
  <c r="L59" i="20"/>
  <c r="L60" i="20"/>
  <c r="L61" i="20"/>
  <c r="L62" i="20"/>
  <c r="L63" i="20"/>
  <c r="L64" i="20"/>
  <c r="L65" i="20"/>
  <c r="L66" i="20"/>
  <c r="L67" i="20"/>
  <c r="L68" i="20"/>
  <c r="L69" i="20"/>
  <c r="L70" i="20"/>
  <c r="L71" i="20"/>
  <c r="L72" i="20"/>
  <c r="L73" i="20"/>
  <c r="L74" i="20"/>
  <c r="L75" i="20"/>
  <c r="L76" i="20"/>
  <c r="L77" i="20"/>
  <c r="L78" i="20"/>
  <c r="L79" i="20"/>
  <c r="L80" i="20"/>
  <c r="L81" i="20"/>
  <c r="L82" i="20"/>
  <c r="L83" i="20"/>
  <c r="L84" i="20"/>
  <c r="L85" i="20"/>
  <c r="L86" i="20"/>
  <c r="L87" i="20"/>
  <c r="L88" i="20"/>
  <c r="L89" i="20"/>
  <c r="L90" i="20"/>
  <c r="L91" i="20"/>
  <c r="L92" i="20"/>
  <c r="L93" i="20"/>
  <c r="L95" i="20"/>
  <c r="L96" i="20"/>
  <c r="L97" i="20"/>
  <c r="L98" i="20"/>
  <c r="N98" i="20"/>
  <c r="K98" i="20"/>
  <c r="N97" i="20"/>
  <c r="K97" i="20"/>
  <c r="N96" i="20"/>
  <c r="K96" i="20"/>
  <c r="N95" i="20"/>
  <c r="K95" i="20"/>
  <c r="N94" i="20"/>
  <c r="K94" i="20"/>
  <c r="N93" i="20"/>
  <c r="K93" i="20"/>
  <c r="N92" i="20"/>
  <c r="K92" i="20"/>
  <c r="N91" i="20"/>
  <c r="K91" i="20"/>
  <c r="N90" i="20"/>
  <c r="K90" i="20"/>
  <c r="N89" i="20"/>
  <c r="K89" i="20"/>
  <c r="N88" i="20"/>
  <c r="K88" i="20"/>
  <c r="N87" i="20"/>
  <c r="K87" i="20"/>
  <c r="N86" i="20"/>
  <c r="K86" i="20"/>
  <c r="N85" i="20"/>
  <c r="K85" i="20"/>
  <c r="N84" i="20"/>
  <c r="K84" i="20"/>
  <c r="N83" i="20"/>
  <c r="K83" i="20"/>
  <c r="N82" i="20"/>
  <c r="K82" i="20"/>
  <c r="N81" i="20"/>
  <c r="K81" i="20"/>
  <c r="N80" i="20"/>
  <c r="K80" i="20"/>
  <c r="N79" i="20"/>
  <c r="K79" i="20"/>
  <c r="N78" i="20"/>
  <c r="K78" i="20"/>
  <c r="N77" i="20"/>
  <c r="K77" i="20"/>
  <c r="N76" i="20"/>
  <c r="K76" i="20"/>
  <c r="N75" i="20"/>
  <c r="K75" i="20"/>
  <c r="N74" i="20"/>
  <c r="K74" i="20"/>
  <c r="N73" i="20"/>
  <c r="K73" i="20"/>
  <c r="N72" i="20"/>
  <c r="K72" i="20"/>
  <c r="N71" i="20"/>
  <c r="K71" i="20"/>
  <c r="N70" i="20"/>
  <c r="K70" i="20"/>
  <c r="N69" i="20"/>
  <c r="K69" i="20"/>
  <c r="N68" i="20"/>
  <c r="K68" i="20"/>
  <c r="N67" i="20"/>
  <c r="K67" i="20"/>
  <c r="N66" i="20"/>
  <c r="K66" i="20"/>
  <c r="N65" i="20"/>
  <c r="K65" i="20"/>
  <c r="N64" i="20"/>
  <c r="K64" i="20"/>
  <c r="N63" i="20"/>
  <c r="K63" i="20"/>
  <c r="N62" i="20"/>
  <c r="K62" i="20"/>
  <c r="N61" i="20"/>
  <c r="K61" i="20"/>
  <c r="N60" i="20"/>
  <c r="K60" i="20"/>
  <c r="N59" i="20"/>
  <c r="K59" i="20"/>
  <c r="N58" i="20"/>
  <c r="K58" i="20"/>
  <c r="N57" i="20"/>
  <c r="K57" i="20"/>
  <c r="N56" i="20"/>
  <c r="K56" i="20"/>
  <c r="N55" i="20"/>
  <c r="K55" i="20"/>
  <c r="N54" i="20"/>
  <c r="K54" i="20"/>
  <c r="N53" i="20"/>
  <c r="K53" i="20"/>
  <c r="N52" i="20"/>
  <c r="K52" i="20"/>
  <c r="N51" i="20"/>
  <c r="K51" i="20"/>
  <c r="N50" i="20"/>
  <c r="K50" i="20"/>
  <c r="N49" i="20"/>
  <c r="K49" i="20"/>
  <c r="N48" i="20"/>
  <c r="K48" i="20"/>
  <c r="N47" i="20"/>
  <c r="K47" i="20"/>
  <c r="N46" i="20"/>
  <c r="K46" i="20"/>
  <c r="N45" i="20"/>
  <c r="K45" i="20"/>
  <c r="N44" i="20"/>
  <c r="K44" i="20"/>
  <c r="N43" i="20"/>
  <c r="K43" i="20"/>
  <c r="N42" i="20"/>
  <c r="K42" i="20"/>
  <c r="N41" i="20"/>
  <c r="K41" i="20"/>
  <c r="N40" i="20"/>
  <c r="K40" i="20"/>
  <c r="N39" i="20"/>
  <c r="K39" i="20"/>
  <c r="N38" i="20"/>
  <c r="K38" i="20"/>
  <c r="N37" i="20"/>
  <c r="K37" i="20"/>
  <c r="N36" i="20"/>
  <c r="K36" i="20"/>
  <c r="N35" i="20"/>
  <c r="K35" i="20"/>
  <c r="N34" i="20"/>
  <c r="K34" i="20"/>
  <c r="N33" i="20"/>
  <c r="K33" i="20"/>
  <c r="N32" i="20"/>
  <c r="K32" i="20"/>
  <c r="N31" i="20"/>
  <c r="K31" i="20"/>
  <c r="N30" i="20"/>
  <c r="K30" i="20"/>
  <c r="N29" i="20"/>
  <c r="K29" i="20"/>
  <c r="N28" i="20"/>
  <c r="K28" i="20"/>
  <c r="N27" i="20"/>
  <c r="K27" i="20"/>
  <c r="N26" i="20"/>
  <c r="K26" i="20"/>
  <c r="N25" i="20"/>
  <c r="K25" i="20"/>
  <c r="N24" i="20"/>
  <c r="K24" i="20"/>
  <c r="N23" i="20"/>
  <c r="K23" i="20"/>
  <c r="N22" i="20"/>
  <c r="K22" i="20"/>
  <c r="N21" i="20"/>
  <c r="K21" i="20"/>
  <c r="N20" i="20"/>
  <c r="K20" i="20"/>
  <c r="N19" i="20"/>
  <c r="K19" i="20"/>
  <c r="N18" i="20"/>
  <c r="K18" i="20"/>
  <c r="N17" i="20"/>
  <c r="K17" i="20"/>
  <c r="N16" i="20"/>
  <c r="K16" i="20"/>
  <c r="N15" i="20"/>
  <c r="K15" i="20"/>
  <c r="N14" i="20"/>
  <c r="K14" i="20"/>
  <c r="N13" i="20"/>
  <c r="K13" i="20"/>
  <c r="N12" i="20"/>
  <c r="K12" i="20"/>
  <c r="N11" i="20"/>
  <c r="K11" i="20"/>
  <c r="N10" i="20"/>
  <c r="K10" i="20"/>
  <c r="N9" i="20"/>
  <c r="K9" i="20"/>
  <c r="N8" i="20"/>
  <c r="K8" i="20"/>
  <c r="N7" i="20"/>
  <c r="K7" i="20"/>
  <c r="N6" i="20"/>
  <c r="K6" i="20"/>
  <c r="N5" i="20"/>
  <c r="K5" i="20"/>
  <c r="N4" i="20"/>
  <c r="T3" i="20" l="1"/>
  <c r="P3" i="20"/>
  <c r="U3" i="20" s="1"/>
  <c r="S4" i="20"/>
  <c r="T4" i="20" s="1"/>
  <c r="R4" i="20"/>
  <c r="P4" i="20"/>
  <c r="U4" i="20" s="1"/>
  <c r="S5" i="20"/>
  <c r="T5" i="20" s="1"/>
  <c r="R5" i="20"/>
  <c r="P5" i="20"/>
  <c r="U5" i="20" s="1"/>
  <c r="S6" i="20"/>
  <c r="T6" i="20" s="1"/>
  <c r="R6" i="20"/>
  <c r="P6" i="20"/>
  <c r="U6" i="20" s="1"/>
  <c r="S7" i="20"/>
  <c r="T7" i="20" s="1"/>
  <c r="R7" i="20"/>
  <c r="P7" i="20"/>
  <c r="U7" i="20" s="1"/>
  <c r="S8" i="20"/>
  <c r="T8" i="20" s="1"/>
  <c r="R8" i="20"/>
  <c r="P8" i="20"/>
  <c r="U8" i="20" s="1"/>
  <c r="S9" i="20"/>
  <c r="T9" i="20" s="1"/>
  <c r="R9" i="20"/>
  <c r="P9" i="20"/>
  <c r="U9" i="20" s="1"/>
  <c r="S10" i="20"/>
  <c r="T10" i="20" s="1"/>
  <c r="R10" i="20"/>
  <c r="P10" i="20"/>
  <c r="U10" i="20" s="1"/>
  <c r="S11" i="20"/>
  <c r="T11" i="20" s="1"/>
  <c r="R11" i="20"/>
  <c r="P11" i="20"/>
  <c r="U11" i="20" s="1"/>
  <c r="S12" i="20"/>
  <c r="T12" i="20" s="1"/>
  <c r="R12" i="20"/>
  <c r="P12" i="20"/>
  <c r="U12" i="20" s="1"/>
  <c r="S13" i="20"/>
  <c r="T13" i="20" s="1"/>
  <c r="R13" i="20"/>
  <c r="P13" i="20"/>
  <c r="U13" i="20" s="1"/>
  <c r="S14" i="20"/>
  <c r="T14" i="20" s="1"/>
  <c r="R14" i="20"/>
  <c r="P14" i="20"/>
  <c r="U14" i="20" s="1"/>
  <c r="S15" i="20"/>
  <c r="T15" i="20" s="1"/>
  <c r="R15" i="20"/>
  <c r="P15" i="20"/>
  <c r="U15" i="20" s="1"/>
  <c r="S16" i="20"/>
  <c r="T16" i="20" s="1"/>
  <c r="R16" i="20"/>
  <c r="P16" i="20"/>
  <c r="U16" i="20" s="1"/>
  <c r="S17" i="20"/>
  <c r="T17" i="20" s="1"/>
  <c r="R17" i="20"/>
  <c r="P17" i="20"/>
  <c r="U17" i="20" s="1"/>
  <c r="S18" i="20"/>
  <c r="T18" i="20" s="1"/>
  <c r="R18" i="20"/>
  <c r="P18" i="20"/>
  <c r="U18" i="20" s="1"/>
  <c r="S19" i="20"/>
  <c r="T19" i="20" s="1"/>
  <c r="R19" i="20"/>
  <c r="P19" i="20"/>
  <c r="U19" i="20" s="1"/>
  <c r="S20" i="20"/>
  <c r="T20" i="20" s="1"/>
  <c r="R20" i="20"/>
  <c r="P20" i="20"/>
  <c r="U20" i="20" s="1"/>
  <c r="S21" i="20"/>
  <c r="T21" i="20" s="1"/>
  <c r="R21" i="20"/>
  <c r="P21" i="20"/>
  <c r="U21" i="20" s="1"/>
  <c r="S22" i="20"/>
  <c r="T22" i="20" s="1"/>
  <c r="R22" i="20"/>
  <c r="P22" i="20"/>
  <c r="U22" i="20" s="1"/>
  <c r="S23" i="20"/>
  <c r="T23" i="20" s="1"/>
  <c r="R23" i="20"/>
  <c r="P23" i="20"/>
  <c r="U23" i="20" s="1"/>
  <c r="S24" i="20"/>
  <c r="T24" i="20" s="1"/>
  <c r="R24" i="20"/>
  <c r="P24" i="20"/>
  <c r="U24" i="20" s="1"/>
  <c r="S25" i="20"/>
  <c r="T25" i="20" s="1"/>
  <c r="R25" i="20"/>
  <c r="P25" i="20"/>
  <c r="U25" i="20" s="1"/>
  <c r="S26" i="20"/>
  <c r="T26" i="20" s="1"/>
  <c r="R26" i="20"/>
  <c r="P26" i="20"/>
  <c r="U26" i="20" s="1"/>
  <c r="S27" i="20"/>
  <c r="T27" i="20" s="1"/>
  <c r="R27" i="20"/>
  <c r="P27" i="20"/>
  <c r="U27" i="20" s="1"/>
  <c r="S28" i="20"/>
  <c r="T28" i="20" s="1"/>
  <c r="R28" i="20"/>
  <c r="P28" i="20"/>
  <c r="U28" i="20" s="1"/>
  <c r="S29" i="20"/>
  <c r="T29" i="20" s="1"/>
  <c r="R29" i="20"/>
  <c r="P29" i="20"/>
  <c r="U29" i="20" s="1"/>
  <c r="S30" i="20"/>
  <c r="T30" i="20" s="1"/>
  <c r="R30" i="20"/>
  <c r="P30" i="20"/>
  <c r="U30" i="20" s="1"/>
  <c r="S31" i="20"/>
  <c r="T31" i="20" s="1"/>
  <c r="R31" i="20"/>
  <c r="P31" i="20"/>
  <c r="U31" i="20" s="1"/>
  <c r="S32" i="20"/>
  <c r="T32" i="20" s="1"/>
  <c r="R32" i="20"/>
  <c r="P32" i="20"/>
  <c r="U32" i="20" s="1"/>
  <c r="S33" i="20"/>
  <c r="T33" i="20" s="1"/>
  <c r="R33" i="20"/>
  <c r="P33" i="20"/>
  <c r="U33" i="20" s="1"/>
  <c r="S34" i="20"/>
  <c r="T34" i="20" s="1"/>
  <c r="R34" i="20"/>
  <c r="P34" i="20"/>
  <c r="U34" i="20" s="1"/>
  <c r="S35" i="20"/>
  <c r="T35" i="20" s="1"/>
  <c r="R35" i="20"/>
  <c r="P35" i="20"/>
  <c r="U35" i="20" s="1"/>
  <c r="S36" i="20"/>
  <c r="T36" i="20" s="1"/>
  <c r="R36" i="20"/>
  <c r="P36" i="20"/>
  <c r="U36" i="20" s="1"/>
  <c r="S37" i="20"/>
  <c r="T37" i="20" s="1"/>
  <c r="R37" i="20"/>
  <c r="P37" i="20"/>
  <c r="U37" i="20" s="1"/>
  <c r="S38" i="20"/>
  <c r="T38" i="20" s="1"/>
  <c r="R38" i="20"/>
  <c r="P38" i="20"/>
  <c r="U38" i="20" s="1"/>
  <c r="S39" i="20"/>
  <c r="T39" i="20" s="1"/>
  <c r="R39" i="20"/>
  <c r="P39" i="20"/>
  <c r="U39" i="20" s="1"/>
  <c r="S40" i="20"/>
  <c r="T40" i="20" s="1"/>
  <c r="R40" i="20"/>
  <c r="P40" i="20"/>
  <c r="U40" i="20" s="1"/>
  <c r="S41" i="20"/>
  <c r="T41" i="20" s="1"/>
  <c r="R41" i="20"/>
  <c r="P41" i="20"/>
  <c r="U41" i="20" s="1"/>
  <c r="S42" i="20"/>
  <c r="T42" i="20" s="1"/>
  <c r="R42" i="20"/>
  <c r="P42" i="20"/>
  <c r="U42" i="20" s="1"/>
  <c r="S43" i="20"/>
  <c r="T43" i="20" s="1"/>
  <c r="R43" i="20"/>
  <c r="P43" i="20"/>
  <c r="U43" i="20" s="1"/>
  <c r="S44" i="20"/>
  <c r="T44" i="20" s="1"/>
  <c r="R44" i="20"/>
  <c r="P44" i="20"/>
  <c r="U44" i="20" s="1"/>
  <c r="S45" i="20"/>
  <c r="T45" i="20" s="1"/>
  <c r="R45" i="20"/>
  <c r="P45" i="20"/>
  <c r="U45" i="20" s="1"/>
  <c r="S46" i="20"/>
  <c r="T46" i="20" s="1"/>
  <c r="R46" i="20"/>
  <c r="P46" i="20"/>
  <c r="U46" i="20" s="1"/>
  <c r="S47" i="20"/>
  <c r="T47" i="20" s="1"/>
  <c r="R47" i="20"/>
  <c r="P47" i="20"/>
  <c r="U47" i="20" s="1"/>
  <c r="S48" i="20"/>
  <c r="T48" i="20" s="1"/>
  <c r="R48" i="20"/>
  <c r="P48" i="20"/>
  <c r="U48" i="20" s="1"/>
  <c r="S49" i="20"/>
  <c r="T49" i="20" s="1"/>
  <c r="R49" i="20"/>
  <c r="P49" i="20"/>
  <c r="U49" i="20" s="1"/>
  <c r="S50" i="20"/>
  <c r="T50" i="20" s="1"/>
  <c r="R50" i="20"/>
  <c r="P50" i="20"/>
  <c r="U50" i="20" s="1"/>
  <c r="S51" i="20"/>
  <c r="T51" i="20" s="1"/>
  <c r="R51" i="20"/>
  <c r="P51" i="20"/>
  <c r="U51" i="20" s="1"/>
  <c r="S52" i="20"/>
  <c r="T52" i="20" s="1"/>
  <c r="R52" i="20"/>
  <c r="P52" i="20"/>
  <c r="U52" i="20" s="1"/>
  <c r="S53" i="20"/>
  <c r="T53" i="20" s="1"/>
  <c r="R53" i="20"/>
  <c r="P53" i="20"/>
  <c r="U53" i="20" s="1"/>
  <c r="S54" i="20"/>
  <c r="T54" i="20" s="1"/>
  <c r="R54" i="20"/>
  <c r="P54" i="20"/>
  <c r="U54" i="20" s="1"/>
  <c r="S55" i="20"/>
  <c r="T55" i="20" s="1"/>
  <c r="R55" i="20"/>
  <c r="P55" i="20"/>
  <c r="U55" i="20" s="1"/>
  <c r="S56" i="20"/>
  <c r="T56" i="20" s="1"/>
  <c r="R56" i="20"/>
  <c r="P56" i="20"/>
  <c r="U56" i="20" s="1"/>
  <c r="S57" i="20"/>
  <c r="T57" i="20" s="1"/>
  <c r="R57" i="20"/>
  <c r="P57" i="20"/>
  <c r="U57" i="20" s="1"/>
  <c r="S58" i="20"/>
  <c r="T58" i="20" s="1"/>
  <c r="R58" i="20"/>
  <c r="P58" i="20"/>
  <c r="U58" i="20" s="1"/>
  <c r="S59" i="20"/>
  <c r="T59" i="20" s="1"/>
  <c r="R59" i="20"/>
  <c r="P59" i="20"/>
  <c r="U59" i="20" s="1"/>
  <c r="S60" i="20"/>
  <c r="T60" i="20" s="1"/>
  <c r="R60" i="20"/>
  <c r="P60" i="20"/>
  <c r="U60" i="20" s="1"/>
  <c r="S61" i="20"/>
  <c r="T61" i="20" s="1"/>
  <c r="R61" i="20"/>
  <c r="P61" i="20"/>
  <c r="U61" i="20" s="1"/>
  <c r="S62" i="20"/>
  <c r="T62" i="20" s="1"/>
  <c r="R62" i="20"/>
  <c r="P62" i="20"/>
  <c r="U62" i="20" s="1"/>
  <c r="S63" i="20"/>
  <c r="T63" i="20" s="1"/>
  <c r="R63" i="20"/>
  <c r="P63" i="20"/>
  <c r="U63" i="20" s="1"/>
  <c r="S64" i="20"/>
  <c r="T64" i="20" s="1"/>
  <c r="R64" i="20"/>
  <c r="P64" i="20"/>
  <c r="U64" i="20" s="1"/>
  <c r="S65" i="20"/>
  <c r="T65" i="20" s="1"/>
  <c r="R65" i="20"/>
  <c r="P65" i="20"/>
  <c r="U65" i="20" s="1"/>
  <c r="S66" i="20"/>
  <c r="T66" i="20" s="1"/>
  <c r="R66" i="20"/>
  <c r="P66" i="20"/>
  <c r="U66" i="20" s="1"/>
  <c r="S67" i="20"/>
  <c r="T67" i="20" s="1"/>
  <c r="R67" i="20"/>
  <c r="P67" i="20"/>
  <c r="U67" i="20" s="1"/>
  <c r="S68" i="20"/>
  <c r="T68" i="20" s="1"/>
  <c r="R68" i="20"/>
  <c r="P68" i="20"/>
  <c r="U68" i="20" s="1"/>
  <c r="S69" i="20"/>
  <c r="T69" i="20" s="1"/>
  <c r="R69" i="20"/>
  <c r="P69" i="20"/>
  <c r="U69" i="20" s="1"/>
  <c r="S70" i="20"/>
  <c r="T70" i="20" s="1"/>
  <c r="R70" i="20"/>
  <c r="P70" i="20"/>
  <c r="U70" i="20" s="1"/>
  <c r="S71" i="20"/>
  <c r="T71" i="20" s="1"/>
  <c r="R71" i="20"/>
  <c r="P71" i="20"/>
  <c r="U71" i="20" s="1"/>
  <c r="S72" i="20"/>
  <c r="T72" i="20" s="1"/>
  <c r="R72" i="20"/>
  <c r="P72" i="20"/>
  <c r="U72" i="20" s="1"/>
  <c r="S73" i="20"/>
  <c r="T73" i="20" s="1"/>
  <c r="R73" i="20"/>
  <c r="P73" i="20"/>
  <c r="U73" i="20" s="1"/>
  <c r="S74" i="20"/>
  <c r="T74" i="20" s="1"/>
  <c r="R74" i="20"/>
  <c r="P74" i="20"/>
  <c r="U74" i="20" s="1"/>
  <c r="S75" i="20"/>
  <c r="T75" i="20" s="1"/>
  <c r="R75" i="20"/>
  <c r="P75" i="20"/>
  <c r="U75" i="20" s="1"/>
  <c r="S76" i="20"/>
  <c r="T76" i="20" s="1"/>
  <c r="R76" i="20"/>
  <c r="P76" i="20"/>
  <c r="U76" i="20" s="1"/>
  <c r="S77" i="20"/>
  <c r="T77" i="20" s="1"/>
  <c r="R77" i="20"/>
  <c r="P77" i="20"/>
  <c r="U77" i="20" s="1"/>
  <c r="S78" i="20"/>
  <c r="T78" i="20" s="1"/>
  <c r="R78" i="20"/>
  <c r="P78" i="20"/>
  <c r="U78" i="20" s="1"/>
  <c r="S79" i="20"/>
  <c r="T79" i="20" s="1"/>
  <c r="R79" i="20"/>
  <c r="P79" i="20"/>
  <c r="U79" i="20" s="1"/>
  <c r="S80" i="20"/>
  <c r="T80" i="20" s="1"/>
  <c r="R80" i="20"/>
  <c r="P80" i="20"/>
  <c r="U80" i="20" s="1"/>
  <c r="S81" i="20"/>
  <c r="T81" i="20" s="1"/>
  <c r="R81" i="20"/>
  <c r="P81" i="20"/>
  <c r="U81" i="20" s="1"/>
  <c r="S82" i="20"/>
  <c r="T82" i="20" s="1"/>
  <c r="R82" i="20"/>
  <c r="P82" i="20"/>
  <c r="U82" i="20" s="1"/>
  <c r="S83" i="20"/>
  <c r="T83" i="20" s="1"/>
  <c r="R83" i="20"/>
  <c r="P83" i="20"/>
  <c r="U83" i="20" s="1"/>
  <c r="S84" i="20"/>
  <c r="T84" i="20" s="1"/>
  <c r="R84" i="20"/>
  <c r="P84" i="20"/>
  <c r="U84" i="20" s="1"/>
  <c r="S85" i="20"/>
  <c r="T85" i="20" s="1"/>
  <c r="R85" i="20"/>
  <c r="P85" i="20"/>
  <c r="U85" i="20" s="1"/>
  <c r="S86" i="20"/>
  <c r="T86" i="20" s="1"/>
  <c r="R86" i="20"/>
  <c r="P86" i="20"/>
  <c r="U86" i="20" s="1"/>
  <c r="S87" i="20"/>
  <c r="T87" i="20" s="1"/>
  <c r="R87" i="20"/>
  <c r="P87" i="20"/>
  <c r="U87" i="20" s="1"/>
  <c r="S88" i="20"/>
  <c r="T88" i="20" s="1"/>
  <c r="R88" i="20"/>
  <c r="P88" i="20"/>
  <c r="U88" i="20" s="1"/>
  <c r="S89" i="20"/>
  <c r="T89" i="20" s="1"/>
  <c r="R89" i="20"/>
  <c r="P89" i="20"/>
  <c r="U89" i="20" s="1"/>
  <c r="S90" i="20"/>
  <c r="T90" i="20" s="1"/>
  <c r="R90" i="20"/>
  <c r="P90" i="20"/>
  <c r="U90" i="20" s="1"/>
  <c r="S91" i="20"/>
  <c r="T91" i="20" s="1"/>
  <c r="R91" i="20"/>
  <c r="P91" i="20"/>
  <c r="U91" i="20" s="1"/>
  <c r="S92" i="20"/>
  <c r="T92" i="20" s="1"/>
  <c r="R92" i="20"/>
  <c r="P92" i="20"/>
  <c r="U92" i="20" s="1"/>
  <c r="S93" i="20"/>
  <c r="T93" i="20" s="1"/>
  <c r="R93" i="20"/>
  <c r="P93" i="20"/>
  <c r="U93" i="20" s="1"/>
  <c r="S94" i="20"/>
  <c r="T94" i="20" s="1"/>
  <c r="R94" i="20"/>
  <c r="P94" i="20"/>
  <c r="U94" i="20" s="1"/>
  <c r="S95" i="20"/>
  <c r="T95" i="20" s="1"/>
  <c r="R95" i="20"/>
  <c r="P95" i="20"/>
  <c r="U95" i="20" s="1"/>
  <c r="S96" i="20"/>
  <c r="T96" i="20" s="1"/>
  <c r="R96" i="20"/>
  <c r="P96" i="20"/>
  <c r="U96" i="20" s="1"/>
  <c r="S97" i="20"/>
  <c r="T97" i="20" s="1"/>
  <c r="R97" i="20"/>
  <c r="P97" i="20"/>
  <c r="U97" i="20" s="1"/>
  <c r="S98" i="20"/>
  <c r="T98" i="20" s="1"/>
  <c r="R98" i="20"/>
  <c r="P98" i="20"/>
  <c r="U98" i="20" s="1"/>
  <c r="F6" i="15"/>
  <c r="G6" i="15" s="1"/>
  <c r="F4" i="15"/>
  <c r="G4" i="15" s="1"/>
  <c r="F5" i="15"/>
  <c r="G5" i="15" s="1"/>
  <c r="F98" i="15"/>
  <c r="G98" i="15" s="1"/>
  <c r="F94" i="15"/>
  <c r="G94" i="15" s="1"/>
  <c r="F90" i="15"/>
  <c r="G90" i="15" s="1"/>
  <c r="F86" i="15"/>
  <c r="G86" i="15" s="1"/>
  <c r="F82" i="15"/>
  <c r="G82" i="15" s="1"/>
  <c r="F78" i="15"/>
  <c r="G78" i="15" s="1"/>
  <c r="F74" i="15"/>
  <c r="G74" i="15" s="1"/>
  <c r="F70" i="15"/>
  <c r="G70" i="15" s="1"/>
  <c r="F66" i="15"/>
  <c r="G66" i="15" s="1"/>
  <c r="F62" i="15"/>
  <c r="G62" i="15" s="1"/>
  <c r="F58" i="15"/>
  <c r="G58" i="15" s="1"/>
  <c r="F54" i="15"/>
  <c r="G54" i="15" s="1"/>
  <c r="F50" i="15"/>
  <c r="G50" i="15" s="1"/>
  <c r="F46" i="15"/>
  <c r="G46" i="15" s="1"/>
  <c r="F42" i="15"/>
  <c r="G42" i="15" s="1"/>
  <c r="F38" i="15"/>
  <c r="G38" i="15" s="1"/>
  <c r="F34" i="15"/>
  <c r="G34" i="15" s="1"/>
  <c r="F30" i="15"/>
  <c r="G30" i="15" s="1"/>
  <c r="F26" i="15"/>
  <c r="G26" i="15" s="1"/>
  <c r="F22" i="15"/>
  <c r="G22" i="15" s="1"/>
  <c r="F18" i="15"/>
  <c r="G18" i="15" s="1"/>
  <c r="F14" i="15"/>
  <c r="G14" i="15" s="1"/>
  <c r="F10" i="15"/>
  <c r="G10" i="15" s="1"/>
  <c r="F97" i="15"/>
  <c r="G97" i="15" s="1"/>
  <c r="F96" i="15"/>
  <c r="G96" i="15" s="1"/>
  <c r="F95" i="15"/>
  <c r="G95" i="15" s="1"/>
  <c r="F93" i="15"/>
  <c r="G93" i="15" s="1"/>
  <c r="F92" i="15"/>
  <c r="G92" i="15" s="1"/>
  <c r="F91" i="15"/>
  <c r="G91" i="15" s="1"/>
  <c r="F89" i="15"/>
  <c r="G89" i="15" s="1"/>
  <c r="F88" i="15"/>
  <c r="G88" i="15" s="1"/>
  <c r="F87" i="15"/>
  <c r="G87" i="15" s="1"/>
  <c r="F85" i="15"/>
  <c r="G85" i="15" s="1"/>
  <c r="F84" i="15"/>
  <c r="G84" i="15" s="1"/>
  <c r="F83" i="15"/>
  <c r="G83" i="15" s="1"/>
  <c r="F81" i="15"/>
  <c r="G81" i="15" s="1"/>
  <c r="F80" i="15"/>
  <c r="G80" i="15" s="1"/>
  <c r="F79" i="15"/>
  <c r="G79" i="15" s="1"/>
  <c r="F77" i="15"/>
  <c r="G77" i="15" s="1"/>
  <c r="F76" i="15"/>
  <c r="G76" i="15" s="1"/>
  <c r="F75" i="15"/>
  <c r="G75" i="15" s="1"/>
  <c r="F73" i="15"/>
  <c r="G73" i="15" s="1"/>
  <c r="F72" i="15"/>
  <c r="G72" i="15" s="1"/>
  <c r="F71" i="15"/>
  <c r="G71" i="15" s="1"/>
  <c r="F69" i="15"/>
  <c r="G69" i="15" s="1"/>
  <c r="F68" i="15"/>
  <c r="G68" i="15" s="1"/>
  <c r="F67" i="15"/>
  <c r="G67" i="15" s="1"/>
  <c r="F65" i="15"/>
  <c r="G65" i="15" s="1"/>
  <c r="F64" i="15"/>
  <c r="G64" i="15" s="1"/>
  <c r="F63" i="15"/>
  <c r="G63" i="15" s="1"/>
  <c r="F61" i="15"/>
  <c r="G61" i="15" s="1"/>
  <c r="F60" i="15"/>
  <c r="G60" i="15" s="1"/>
  <c r="F59" i="15"/>
  <c r="G59" i="15" s="1"/>
  <c r="F57" i="15"/>
  <c r="G57" i="15" s="1"/>
  <c r="F56" i="15"/>
  <c r="G56" i="15" s="1"/>
  <c r="F55" i="15"/>
  <c r="G55" i="15" s="1"/>
  <c r="F53" i="15"/>
  <c r="G53" i="15" s="1"/>
  <c r="F52" i="15"/>
  <c r="G52" i="15" s="1"/>
  <c r="F51" i="15"/>
  <c r="G51" i="15" s="1"/>
  <c r="F49" i="15"/>
  <c r="G49" i="15" s="1"/>
  <c r="F48" i="15"/>
  <c r="G48" i="15" s="1"/>
  <c r="F47" i="15"/>
  <c r="G47" i="15" s="1"/>
  <c r="F45" i="15"/>
  <c r="G45" i="15" s="1"/>
  <c r="F44" i="15"/>
  <c r="G44" i="15" s="1"/>
  <c r="F43" i="15"/>
  <c r="G43" i="15" s="1"/>
  <c r="F41" i="15"/>
  <c r="G41" i="15" s="1"/>
  <c r="F40" i="15"/>
  <c r="G40" i="15" s="1"/>
  <c r="F39" i="15"/>
  <c r="G39" i="15" s="1"/>
  <c r="F37" i="15"/>
  <c r="G37" i="15" s="1"/>
  <c r="F36" i="15"/>
  <c r="G36" i="15" s="1"/>
  <c r="F35" i="15"/>
  <c r="G35" i="15" s="1"/>
  <c r="F33" i="15"/>
  <c r="G33" i="15" s="1"/>
  <c r="F32" i="15"/>
  <c r="G32" i="15" s="1"/>
  <c r="F31" i="15"/>
  <c r="G31" i="15" s="1"/>
  <c r="F29" i="15"/>
  <c r="G29" i="15" s="1"/>
  <c r="F28" i="15"/>
  <c r="G28" i="15" s="1"/>
  <c r="F27" i="15"/>
  <c r="G27" i="15" s="1"/>
  <c r="F25" i="15"/>
  <c r="G25" i="15" s="1"/>
  <c r="F24" i="15"/>
  <c r="G24" i="15" s="1"/>
  <c r="F23" i="15"/>
  <c r="G23" i="15" s="1"/>
  <c r="F21" i="15"/>
  <c r="G21" i="15" s="1"/>
  <c r="F20" i="15"/>
  <c r="G20" i="15" s="1"/>
  <c r="F19" i="15"/>
  <c r="G19" i="15" s="1"/>
  <c r="F17" i="15"/>
  <c r="G17" i="15" s="1"/>
  <c r="F16" i="15"/>
  <c r="G16" i="15" s="1"/>
  <c r="F15" i="15"/>
  <c r="G15" i="15" s="1"/>
  <c r="F13" i="15"/>
  <c r="G13" i="15" s="1"/>
  <c r="F12" i="15"/>
  <c r="G12" i="15" s="1"/>
  <c r="F11" i="15"/>
  <c r="G11" i="15" s="1"/>
  <c r="F9" i="15"/>
  <c r="G9" i="15" s="1"/>
  <c r="F8" i="15"/>
  <c r="G8" i="15" s="1"/>
  <c r="F7" i="15"/>
  <c r="G7" i="15" s="1"/>
  <c r="F3" i="15"/>
  <c r="G3" i="15" s="1"/>
  <c r="H27" i="12" l="1"/>
  <c r="I27" i="12" s="1"/>
  <c r="H28" i="12"/>
  <c r="I28" i="12" s="1"/>
  <c r="H29" i="12"/>
  <c r="I29" i="12" s="1"/>
  <c r="H30" i="12"/>
  <c r="I30" i="12" s="1"/>
  <c r="H31" i="12"/>
  <c r="I31" i="12" s="1"/>
  <c r="H32" i="12"/>
  <c r="I32" i="12" s="1"/>
  <c r="H33" i="12"/>
  <c r="I33" i="12" s="1"/>
  <c r="H34" i="12"/>
  <c r="I34" i="12" s="1"/>
  <c r="H35" i="12"/>
  <c r="I35" i="12" s="1"/>
  <c r="H36" i="12"/>
  <c r="I36" i="12" s="1"/>
  <c r="H37" i="12"/>
  <c r="I37" i="12" s="1"/>
  <c r="H38" i="12"/>
  <c r="I38" i="12" s="1"/>
  <c r="H39" i="12"/>
  <c r="I39" i="12" s="1"/>
  <c r="H40" i="12"/>
  <c r="I40" i="12" s="1"/>
  <c r="H41" i="12"/>
  <c r="I41" i="12" s="1"/>
  <c r="H42" i="12"/>
  <c r="I42" i="12" s="1"/>
  <c r="H43" i="12"/>
  <c r="I43" i="12" s="1"/>
  <c r="H44" i="12"/>
  <c r="I44" i="12" s="1"/>
  <c r="H45" i="12"/>
  <c r="I45" i="12" s="1"/>
  <c r="H46" i="12"/>
  <c r="I46" i="12" s="1"/>
  <c r="H47" i="12"/>
  <c r="I47" i="12" s="1"/>
  <c r="H48" i="12"/>
  <c r="I48" i="12" s="1"/>
  <c r="H49" i="12"/>
  <c r="I49" i="12" s="1"/>
  <c r="H50" i="12"/>
  <c r="I50" i="12" s="1"/>
  <c r="H51" i="12"/>
  <c r="I51" i="12" s="1"/>
  <c r="H52" i="12"/>
  <c r="I52" i="12" s="1"/>
  <c r="H53" i="12"/>
  <c r="I53" i="12" s="1"/>
  <c r="H54" i="12"/>
  <c r="I54" i="12" s="1"/>
  <c r="H55" i="12"/>
  <c r="I55" i="12" s="1"/>
  <c r="H56" i="12"/>
  <c r="I56" i="12" s="1"/>
  <c r="H57" i="12"/>
  <c r="I57" i="12" s="1"/>
  <c r="H58" i="12"/>
  <c r="I58" i="12" s="1"/>
  <c r="H59" i="12"/>
  <c r="I59" i="12" s="1"/>
  <c r="H60" i="12"/>
  <c r="I60" i="12" s="1"/>
  <c r="H61" i="12"/>
  <c r="I61" i="12" s="1"/>
  <c r="H62" i="12"/>
  <c r="I62" i="12" s="1"/>
  <c r="H63" i="12"/>
  <c r="I63" i="12" s="1"/>
  <c r="H64" i="12"/>
  <c r="I64" i="12" s="1"/>
  <c r="H65" i="12"/>
  <c r="I65" i="12" s="1"/>
  <c r="H66" i="12"/>
  <c r="I66" i="12" s="1"/>
  <c r="H67" i="12"/>
  <c r="I67" i="12" s="1"/>
  <c r="H68" i="12"/>
  <c r="I68" i="12" s="1"/>
  <c r="H69" i="12"/>
  <c r="I69" i="12" s="1"/>
  <c r="H70" i="12"/>
  <c r="I70" i="12" s="1"/>
  <c r="H71" i="12"/>
  <c r="I71" i="12" s="1"/>
  <c r="H72" i="12"/>
  <c r="I72" i="12" s="1"/>
  <c r="H73" i="12"/>
  <c r="I73" i="12" s="1"/>
  <c r="H74" i="12"/>
  <c r="I74" i="12" s="1"/>
  <c r="H75" i="12"/>
  <c r="I75" i="12" s="1"/>
  <c r="H76" i="12"/>
  <c r="I76" i="12" s="1"/>
  <c r="H77" i="12"/>
  <c r="I77" i="12" s="1"/>
  <c r="H78" i="12"/>
  <c r="I78" i="12" s="1"/>
  <c r="H79" i="12"/>
  <c r="I79" i="12" s="1"/>
  <c r="H80" i="12"/>
  <c r="I80" i="12" s="1"/>
  <c r="H81" i="12"/>
  <c r="I81" i="12" s="1"/>
  <c r="H82" i="12"/>
  <c r="I82" i="12" s="1"/>
  <c r="H83" i="12"/>
  <c r="I83" i="12" s="1"/>
  <c r="H84" i="12"/>
  <c r="I84" i="12" s="1"/>
  <c r="H85" i="12"/>
  <c r="I85" i="12" s="1"/>
  <c r="H86" i="12"/>
  <c r="I86" i="12" s="1"/>
  <c r="H87" i="12"/>
  <c r="I87" i="12" s="1"/>
  <c r="H88" i="12"/>
  <c r="I88" i="12" s="1"/>
  <c r="H89" i="12"/>
  <c r="I89" i="12" s="1"/>
  <c r="H90" i="12"/>
  <c r="I90" i="12" s="1"/>
  <c r="H91" i="12"/>
  <c r="I91" i="12" s="1"/>
  <c r="H92" i="12"/>
  <c r="I92" i="12" s="1"/>
  <c r="H93" i="12"/>
  <c r="I93" i="12" s="1"/>
  <c r="H94" i="12"/>
  <c r="I94" i="12" s="1"/>
  <c r="H95" i="12"/>
  <c r="I95" i="12" s="1"/>
  <c r="H96" i="12"/>
  <c r="I96" i="12" s="1"/>
  <c r="H97" i="12"/>
  <c r="I97" i="12" s="1"/>
  <c r="H26" i="12"/>
  <c r="I26" i="12" s="1"/>
  <c r="H15" i="12"/>
  <c r="I15" i="12" s="1"/>
  <c r="H16" i="12"/>
  <c r="I16" i="12" s="1"/>
  <c r="H17" i="12"/>
  <c r="I17" i="12" s="1"/>
  <c r="H18" i="12"/>
  <c r="I18" i="12" s="1"/>
  <c r="H19" i="12"/>
  <c r="I19" i="12" s="1"/>
  <c r="H20" i="12"/>
  <c r="I20" i="12" s="1"/>
  <c r="H21" i="12"/>
  <c r="I21" i="12" s="1"/>
  <c r="H22" i="12"/>
  <c r="I22" i="12" s="1"/>
  <c r="H23" i="12"/>
  <c r="I23" i="12" s="1"/>
  <c r="H24" i="12"/>
  <c r="I24" i="12" s="1"/>
  <c r="H25" i="12"/>
  <c r="I25" i="12" s="1"/>
  <c r="H14" i="12"/>
  <c r="I14" i="12" s="1"/>
  <c r="H7" i="12"/>
  <c r="I7" i="12" s="1"/>
  <c r="H8" i="12"/>
  <c r="I8" i="12" s="1"/>
  <c r="H9" i="12"/>
  <c r="I9" i="12" s="1"/>
  <c r="H10" i="12"/>
  <c r="I10" i="12" s="1"/>
  <c r="H11" i="12"/>
  <c r="I11" i="12" s="1"/>
  <c r="H12" i="12"/>
  <c r="I12" i="12" s="1"/>
  <c r="H13" i="12"/>
  <c r="I13" i="12" s="1"/>
  <c r="H6" i="12"/>
  <c r="H3" i="12"/>
  <c r="I3" i="12" s="1"/>
  <c r="H4" i="12"/>
  <c r="I4" i="12" s="1"/>
  <c r="H5" i="12"/>
  <c r="I5" i="12" s="1"/>
  <c r="H2" i="12"/>
  <c r="I2" i="12" s="1"/>
  <c r="I6" i="12"/>
</calcChain>
</file>

<file path=xl/sharedStrings.xml><?xml version="1.0" encoding="utf-8"?>
<sst xmlns="http://schemas.openxmlformats.org/spreadsheetml/2006/main" count="395" uniqueCount="127">
  <si>
    <t>AALI</t>
  </si>
  <si>
    <t>Astra Agro Lestari Tbk.</t>
  </si>
  <si>
    <t>BISI</t>
  </si>
  <si>
    <t>BISI International Tbk.</t>
  </si>
  <si>
    <t>CAMP</t>
  </si>
  <si>
    <t>Campina Ice Cream Industry Tbk.</t>
  </si>
  <si>
    <t>CPIN</t>
  </si>
  <si>
    <t>Charoen Pokphand Indonesia Tbk.</t>
  </si>
  <si>
    <t>CPRO</t>
  </si>
  <si>
    <t>Central Proteina Prima Tbk</t>
  </si>
  <si>
    <t>CSRA</t>
  </si>
  <si>
    <t>Cisadane Sawit Raya Tbk.</t>
  </si>
  <si>
    <t>DSNG</t>
  </si>
  <si>
    <t>Dharma Satya Nusantara Tbk.</t>
  </si>
  <si>
    <t>FAPA</t>
  </si>
  <si>
    <t>PT FAP Agri Tbk.</t>
  </si>
  <si>
    <t>GZCO</t>
  </si>
  <si>
    <t>Gozco Plantations Tbk.</t>
  </si>
  <si>
    <t>ICBP</t>
  </si>
  <si>
    <t>Indofood CBP Sukses Makmur Tbk.</t>
  </si>
  <si>
    <t>INDF</t>
  </si>
  <si>
    <t>Indofood Sukses Makmur Tbk.</t>
  </si>
  <si>
    <t>LSIP</t>
  </si>
  <si>
    <t>PP London Sumatra Indonesia Tbk.</t>
  </si>
  <si>
    <t>MAIN</t>
  </si>
  <si>
    <t>Malindo Feedmill Tbk.</t>
  </si>
  <si>
    <t>MYOR</t>
  </si>
  <si>
    <t>Mayora Indah Tbk.</t>
  </si>
  <si>
    <t>PGUN</t>
  </si>
  <si>
    <t>Pradiksi Gunatama Tbk.</t>
  </si>
  <si>
    <t>PSGO</t>
  </si>
  <si>
    <t>Palma Serasih Tbk.</t>
  </si>
  <si>
    <t>ROTI</t>
  </si>
  <si>
    <t>Nippon Indosari Corpindo Tbk.</t>
  </si>
  <si>
    <t>SGRO</t>
  </si>
  <si>
    <t>Sampoerna Agro Tbk.</t>
  </si>
  <si>
    <t>SSMS</t>
  </si>
  <si>
    <t>Sawit Sumbermas Sarana Tbk.</t>
  </si>
  <si>
    <t>STTP</t>
  </si>
  <si>
    <t>Siantar Top Tbk.</t>
  </si>
  <si>
    <t>TBLA</t>
  </si>
  <si>
    <t>Tunas Baru Lampung Tbk.</t>
  </si>
  <si>
    <t>TGKA</t>
  </si>
  <si>
    <t>Tigaraksa Satria Tbk.</t>
  </si>
  <si>
    <t>ULTJ</t>
  </si>
  <si>
    <t>Ultra Jaya Milk Industry &amp; Trading Company Tbk.</t>
  </si>
  <si>
    <t>Kode Saham</t>
  </si>
  <si>
    <t>Nama Perusahaan</t>
  </si>
  <si>
    <t>No</t>
  </si>
  <si>
    <t>IPO</t>
  </si>
  <si>
    <t>09 Des 1997</t>
  </si>
  <si>
    <t>28 Mei 2007</t>
  </si>
  <si>
    <t>19 Des 2017</t>
  </si>
  <si>
    <t>15 Mei 2008</t>
  </si>
  <si>
    <t>07 Okt 2010</t>
  </si>
  <si>
    <t>12 Des 2013</t>
  </si>
  <si>
    <t>16 Des 1996</t>
  </si>
  <si>
    <t>TAPG</t>
  </si>
  <si>
    <t>Triputra Agro Persada Tbk.</t>
  </si>
  <si>
    <t>No.</t>
  </si>
  <si>
    <t>Tahun</t>
  </si>
  <si>
    <t>Laba Bersih</t>
  </si>
  <si>
    <t>Total Aset</t>
  </si>
  <si>
    <t>ROA</t>
  </si>
  <si>
    <t>%</t>
  </si>
  <si>
    <t>Dana yang tersedia</t>
  </si>
  <si>
    <t>Beban Penjualan</t>
  </si>
  <si>
    <t>Gaji BP</t>
  </si>
  <si>
    <t>Beban Adm</t>
  </si>
  <si>
    <t>Gaji Adm</t>
  </si>
  <si>
    <t>Beban Usaha</t>
  </si>
  <si>
    <t>INPUT</t>
  </si>
  <si>
    <t>VA</t>
  </si>
  <si>
    <t>Ekuitas (CE)</t>
  </si>
  <si>
    <t>VACA</t>
  </si>
  <si>
    <t>HC</t>
  </si>
  <si>
    <t>VAHU</t>
  </si>
  <si>
    <t>SC</t>
  </si>
  <si>
    <t>STVA</t>
  </si>
  <si>
    <t>VAIC</t>
  </si>
  <si>
    <t>Komisaris Independen</t>
  </si>
  <si>
    <t xml:space="preserve">Total Dewan Komisaris </t>
  </si>
  <si>
    <t>KI</t>
  </si>
  <si>
    <t>Y</t>
  </si>
  <si>
    <t xml:space="preserve">X2 </t>
  </si>
  <si>
    <t>X1</t>
  </si>
  <si>
    <t>DICI</t>
  </si>
  <si>
    <t>Z</t>
  </si>
  <si>
    <t>Lingkungan Pengendalian</t>
  </si>
  <si>
    <t>Aktivitas Pengendalian</t>
  </si>
  <si>
    <t>Informasi dan Komunikasi</t>
  </si>
  <si>
    <t>Penilaian Resiko</t>
  </si>
  <si>
    <t>Monitoring (Aktivitas Pengawasan)</t>
  </si>
  <si>
    <t>Item Pengungkapan Pengendalian Internal</t>
  </si>
  <si>
    <t>TOTAL ITEM</t>
  </si>
  <si>
    <t>TOTAL ITEM (COSO 2013)</t>
  </si>
  <si>
    <t>*100%</t>
  </si>
  <si>
    <t>Dewan direksi menunjukkan independensi dari manajemen dan mengawasi pengembangan dan kinerja sistem pengendalian internal.</t>
  </si>
  <si>
    <t>Pernyataan bahwa Perusahaan menetapkan tujuan yang sesuai sebagai dasar identifikasi risiko.</t>
  </si>
  <si>
    <t>Pernyataan bahwa Perusahaan mengidentifikasi risiko yang dapat memengaruhi pencapaian tujuan</t>
  </si>
  <si>
    <t>Pernyataan bahwa Perusahaan memilih dan mengembangkan kegiatan pengendalian yang berkontribusi pada mitigasi risiko terhadap pencapaian tujuan ke tingkat yang dapat diterima.</t>
  </si>
  <si>
    <t>Pernyataan bahwa Perusahaan memilih dan mengembangkan kegiatan pengendalian umum atas teknologi untuk mendukung pencapaian tujuan.</t>
  </si>
  <si>
    <t>Pernyataan bahwa Perusahaan menyusun kebijakan dan prosedur yang sesuai untuk memastikan pelaksanaan pengendalian</t>
  </si>
  <si>
    <t>Pernyataan bahwa Perusahaan memperoleh atau menghasilkan dan menggunakan informasi yang relevan dan berkualitas untuk mendukung fungsi pengendalian internal.</t>
  </si>
  <si>
    <t>Pernyataan bahwa Perusahaan berkomunikasi dengan pihak-pihak eksternal mengenai hal-hal yang mempengaruhi fungsi pengendalian internal.</t>
  </si>
  <si>
    <t>Pernyataan bahwa Perusahaan melakukan evaluasi terhadap efektivitas pengendalian internal secara berkelanjutan dan/atau periodik</t>
  </si>
  <si>
    <t>Pernyataan bahwa Perusahaan mengevaluasi dan mengkomunikasikan kekurangan pengendalian internal secara tepat waktu kepada pihak-pihak yang bertanggung jawab untuk mengambil tindakan korektif, termasuk manajemen senior dan dewan manajemen senior dan dewan direksi, sebagaimana mestinya.</t>
  </si>
  <si>
    <t xml:space="preserve">Pernyataan bahwa Perusahaan menegakkan akuntabilitas atas pengendalian internal. (Berupa Pelaporan, Evaluasi, sanksi)
</t>
  </si>
  <si>
    <t>Pernyataan bahwa Perusahaan mempertimbangkan potensi terjadinya kecurangan. (Berupa kebijakan anti-fraud dan saluran pelaporan/whistleblowing)</t>
  </si>
  <si>
    <t>Pernyataan bahwa Perusahaan mengidentifikasi dan menilai perubahan yang secara signifikan dapat mempengaruhi sistem pengendalian internal. (Berupa tanggapan perubahan besar seperti merger, regulasi baru, teknologi, atau pasar)</t>
  </si>
  <si>
    <t>Pernyataan bahwa Perusahaan secara internal mengkomunikasikan informasi, termasuk tujuan dan tanggung jawab untuk pengendalian internal, yang diperlukan untuk mendukung berfungsinya pengendalian internal. (Berupa komunikasi terbuka melalui rapat, email, atau papan informasi)</t>
  </si>
  <si>
    <t>Manajemen menetapkan struktur Perusahaan, tanggung jawab, dan wewenang yang sesuai dan tanggung jawab yang tepat dalam mengejar tujuan.</t>
  </si>
  <si>
    <t>Pernyataan bahwa Perusahaan menunjukkan komitmen terhadap kompetensi individu (Berupa Pelatihan dan Penilaian kinerja)</t>
  </si>
  <si>
    <t>X1*Z</t>
  </si>
  <si>
    <t>X2*Z</t>
  </si>
  <si>
    <t>Interaksi Moderasi</t>
  </si>
  <si>
    <t>Keterangan :</t>
  </si>
  <si>
    <t>Beban Karyawan</t>
  </si>
  <si>
    <t>Pernyataan bahwa Perusahaan menunjukkan komitmen terhadap integritas dan nilai-nilai etika. (Berupa kode etik, budaya Perusahaan, sistem penghargaan)</t>
  </si>
  <si>
    <t xml:space="preserve">VA </t>
  </si>
  <si>
    <t>= OUTPUT - INPUT</t>
  </si>
  <si>
    <t>= VA/CE</t>
  </si>
  <si>
    <t>= VA/HC</t>
  </si>
  <si>
    <t>= (VA - HC)/VA</t>
  </si>
  <si>
    <t>OUTPUT</t>
  </si>
  <si>
    <t xml:space="preserve">VAIC </t>
  </si>
  <si>
    <t>= VACA + VAHU + STVA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</si>
</sst>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21]dd\ mmmm\ yyyy;@"/>
    <numFmt numFmtId="165" formatCode="_-&quot;Rp&quot;* #,##0_-;\-&quot;Rp&quot;* #,##0_-;_-&quot;Rp&quot;* &quot;-&quot;??_-;_-@_-"/>
  </numFmts>
  <fonts count="7"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sz val="8"/>
      <name val="Calibri"/>
      <family val="2"/>
      <scheme val="minor"/>
    </font>
    <font>
      <sz val="11"/>
      <color theme="1"/>
      <name val="Calibri"/>
      <family val="2"/>
      <scheme val="minor"/>
    </font>
    <font>
      <b/>
      <sz val="14"/>
      <color theme="1"/>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theme="9"/>
        <bgColor indexed="64"/>
      </patternFill>
    </fill>
    <fill>
      <patternFill patternType="solid">
        <fgColor rgb="FF92D050"/>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4" tint="0.39997558519241921"/>
        <bgColor indexed="64"/>
      </patternFill>
    </fill>
    <fill>
      <patternFill patternType="solid">
        <fgColor theme="0" tint="-0.499984740745262"/>
        <bgColor indexed="64"/>
      </patternFill>
    </fill>
    <fill>
      <patternFill patternType="solid">
        <fgColor theme="4" tint="0.7999816888943144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9" fontId="5" fillId="0" borderId="0" applyFont="0" applyFill="0" applyBorder="0" applyAlignment="0" applyProtection="0"/>
  </cellStyleXfs>
  <cellXfs count="78">
    <xf numFmtId="0" fontId="0" fillId="0" borderId="0" xfId="0"/>
    <xf numFmtId="0" fontId="0" fillId="0" borderId="0" xfId="0" applyAlignment="1">
      <alignment horizontal="center"/>
    </xf>
    <xf numFmtId="164" fontId="2" fillId="0" borderId="1" xfId="0" applyNumberFormat="1" applyFont="1" applyBorder="1" applyAlignment="1">
      <alignment horizontal="center" vertical="center"/>
    </xf>
    <xf numFmtId="0" fontId="0" fillId="0" borderId="1" xfId="0" applyBorder="1" applyAlignment="1">
      <alignment horizontal="center"/>
    </xf>
    <xf numFmtId="0" fontId="0" fillId="0" borderId="1" xfId="0" applyBorder="1"/>
    <xf numFmtId="0" fontId="0" fillId="0" borderId="0" xfId="0"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center" vertical="center"/>
    </xf>
    <xf numFmtId="165" fontId="0" fillId="0" borderId="1" xfId="0" applyNumberFormat="1" applyBorder="1"/>
    <xf numFmtId="0" fontId="1" fillId="0" borderId="0" xfId="0" applyFont="1" applyAlignment="1">
      <alignment horizontal="center" vertical="center"/>
    </xf>
    <xf numFmtId="9" fontId="1" fillId="0" borderId="1" xfId="0" applyNumberFormat="1" applyFont="1" applyBorder="1" applyAlignment="1">
      <alignment horizontal="center" vertical="center"/>
    </xf>
    <xf numFmtId="2" fontId="0" fillId="0" borderId="1" xfId="0" applyNumberFormat="1" applyBorder="1" applyAlignment="1">
      <alignment horizontal="center"/>
    </xf>
    <xf numFmtId="0" fontId="1" fillId="4" borderId="1" xfId="0" applyFont="1" applyFill="1" applyBorder="1" applyAlignment="1">
      <alignment horizontal="center" vertical="center"/>
    </xf>
    <xf numFmtId="165" fontId="0" fillId="0" borderId="0" xfId="0" applyNumberFormat="1"/>
    <xf numFmtId="165" fontId="1" fillId="0" borderId="1" xfId="0" applyNumberFormat="1" applyFont="1" applyBorder="1" applyAlignment="1">
      <alignment horizontal="center" vertical="center"/>
    </xf>
    <xf numFmtId="165" fontId="1" fillId="5" borderId="1" xfId="0" applyNumberFormat="1" applyFont="1" applyFill="1" applyBorder="1" applyAlignment="1">
      <alignment horizontal="center" vertical="center"/>
    </xf>
    <xf numFmtId="165" fontId="1" fillId="3" borderId="1" xfId="0" applyNumberFormat="1" applyFont="1" applyFill="1" applyBorder="1" applyAlignment="1">
      <alignment horizontal="center" vertical="center"/>
    </xf>
    <xf numFmtId="0" fontId="1" fillId="6" borderId="1" xfId="0" applyFont="1" applyFill="1" applyBorder="1" applyAlignment="1">
      <alignment horizontal="center"/>
    </xf>
    <xf numFmtId="0" fontId="1" fillId="3" borderId="1" xfId="0" applyFont="1" applyFill="1" applyBorder="1" applyAlignment="1">
      <alignment horizontal="center"/>
    </xf>
    <xf numFmtId="0" fontId="1" fillId="5" borderId="1" xfId="0" applyFont="1" applyFill="1" applyBorder="1" applyAlignment="1">
      <alignment horizontal="center"/>
    </xf>
    <xf numFmtId="165" fontId="0" fillId="7" borderId="1" xfId="0" applyNumberFormat="1" applyFill="1" applyBorder="1"/>
    <xf numFmtId="0" fontId="0" fillId="13" borderId="1" xfId="0" applyFill="1" applyBorder="1"/>
    <xf numFmtId="0" fontId="0" fillId="13" borderId="0" xfId="0" applyFill="1" applyAlignment="1">
      <alignment horizontal="center"/>
    </xf>
    <xf numFmtId="0" fontId="0" fillId="13" borderId="1" xfId="0" applyFill="1" applyBorder="1" applyAlignment="1">
      <alignment horizontal="center"/>
    </xf>
    <xf numFmtId="2" fontId="0" fillId="0" borderId="1" xfId="0" applyNumberFormat="1" applyBorder="1"/>
    <xf numFmtId="165" fontId="0" fillId="0" borderId="5" xfId="0" applyNumberFormat="1" applyBorder="1" applyAlignment="1">
      <alignment horizontal="right" vertical="center"/>
    </xf>
    <xf numFmtId="165" fontId="0" fillId="0" borderId="1" xfId="0" applyNumberFormat="1" applyBorder="1" applyAlignment="1">
      <alignment horizontal="right" vertical="center"/>
    </xf>
    <xf numFmtId="165" fontId="3" fillId="0" borderId="1" xfId="0" applyNumberFormat="1" applyFont="1" applyBorder="1"/>
    <xf numFmtId="0" fontId="3" fillId="0" borderId="1" xfId="0" applyFont="1" applyBorder="1"/>
    <xf numFmtId="0" fontId="0" fillId="0" borderId="1" xfId="0" applyBorder="1" applyAlignment="1">
      <alignment horizontal="left" vertical="center" wrapText="1"/>
    </xf>
    <xf numFmtId="0" fontId="0" fillId="0" borderId="0" xfId="0" applyAlignment="1">
      <alignment horizontal="left"/>
    </xf>
    <xf numFmtId="0" fontId="0" fillId="5" borderId="1" xfId="0" applyFill="1" applyBorder="1" applyAlignment="1">
      <alignment horizontal="left" vertical="center" wrapText="1"/>
    </xf>
    <xf numFmtId="0" fontId="0" fillId="0" borderId="1" xfId="0" applyBorder="1" applyAlignment="1">
      <alignment horizontal="left" vertical="top" wrapText="1"/>
    </xf>
    <xf numFmtId="10" fontId="0" fillId="0" borderId="0" xfId="0" applyNumberFormat="1" applyAlignment="1">
      <alignment horizontal="left"/>
    </xf>
    <xf numFmtId="10" fontId="0" fillId="0" borderId="0" xfId="1" applyNumberFormat="1" applyFont="1" applyAlignment="1">
      <alignment horizontal="center" vertical="center"/>
    </xf>
    <xf numFmtId="0" fontId="0" fillId="0" borderId="10" xfId="0" applyBorder="1"/>
    <xf numFmtId="0" fontId="0" fillId="0" borderId="14" xfId="0" applyBorder="1"/>
    <xf numFmtId="165" fontId="1" fillId="2" borderId="1" xfId="0" applyNumberFormat="1" applyFont="1" applyFill="1" applyBorder="1" applyAlignment="1">
      <alignment horizontal="center" vertical="center"/>
    </xf>
    <xf numFmtId="165" fontId="1" fillId="14" borderId="1" xfId="0" applyNumberFormat="1" applyFont="1" applyFill="1" applyBorder="1" applyAlignment="1">
      <alignment horizontal="center" vertical="center"/>
    </xf>
    <xf numFmtId="0" fontId="1" fillId="0" borderId="7" xfId="0" applyFont="1" applyBorder="1" applyAlignment="1">
      <alignment horizontal="center" vertical="center"/>
    </xf>
    <xf numFmtId="0" fontId="1" fillId="0" borderId="10" xfId="0" applyFont="1" applyBorder="1" applyAlignment="1">
      <alignment horizontal="center" vertical="center"/>
    </xf>
    <xf numFmtId="0" fontId="1" fillId="0" borderId="0" xfId="0" applyFont="1" applyAlignment="1">
      <alignment horizontal="left" vertical="center"/>
    </xf>
    <xf numFmtId="0" fontId="1" fillId="0" borderId="12" xfId="0" applyFont="1" applyBorder="1" applyAlignment="1">
      <alignment horizontal="center" vertical="center"/>
    </xf>
    <xf numFmtId="0" fontId="0" fillId="0" borderId="13" xfId="0" quotePrefix="1" applyBorder="1"/>
    <xf numFmtId="0" fontId="0" fillId="0" borderId="13" xfId="0" applyBorder="1"/>
    <xf numFmtId="0" fontId="1" fillId="0" borderId="0" xfId="0" applyFont="1" applyAlignment="1">
      <alignment vertical="center"/>
    </xf>
    <xf numFmtId="0" fontId="0" fillId="0" borderId="1" xfId="0" applyBorder="1" applyAlignment="1">
      <alignment horizontal="center" vertical="center"/>
    </xf>
    <xf numFmtId="0" fontId="1" fillId="10" borderId="1" xfId="0" applyFont="1" applyFill="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1" fillId="8" borderId="1" xfId="0" applyFont="1" applyFill="1" applyBorder="1" applyAlignment="1">
      <alignment horizontal="center" vertical="center"/>
    </xf>
    <xf numFmtId="0" fontId="1" fillId="9" borderId="1" xfId="0" applyFont="1" applyFill="1" applyBorder="1" applyAlignment="1">
      <alignment horizontal="center" vertical="center" wrapText="1"/>
    </xf>
    <xf numFmtId="0" fontId="1" fillId="4" borderId="1" xfId="0" applyFont="1" applyFill="1" applyBorder="1" applyAlignment="1">
      <alignment horizontal="left" vertical="center"/>
    </xf>
    <xf numFmtId="0" fontId="1" fillId="10" borderId="6" xfId="0" applyFont="1" applyFill="1" applyBorder="1" applyAlignment="1">
      <alignment horizontal="left" vertical="center" wrapText="1"/>
    </xf>
    <xf numFmtId="0" fontId="1" fillId="11" borderId="1" xfId="0" applyFont="1" applyFill="1" applyBorder="1" applyAlignment="1">
      <alignment horizontal="center" vertical="center"/>
    </xf>
    <xf numFmtId="0" fontId="1" fillId="12" borderId="1" xfId="0" applyFont="1" applyFill="1" applyBorder="1" applyAlignment="1">
      <alignment horizontal="center" vertical="center"/>
    </xf>
    <xf numFmtId="0" fontId="0" fillId="0" borderId="0" xfId="0" applyAlignment="1">
      <alignment horizontal="center"/>
    </xf>
    <xf numFmtId="0" fontId="0" fillId="0" borderId="11" xfId="0" applyBorder="1" applyAlignment="1">
      <alignment horizontal="center"/>
    </xf>
    <xf numFmtId="0" fontId="1" fillId="0" borderId="0" xfId="0" applyFont="1" applyAlignment="1">
      <alignment horizontal="left" vertical="center"/>
    </xf>
    <xf numFmtId="0" fontId="0" fillId="0" borderId="8" xfId="0" quotePrefix="1" applyBorder="1" applyAlignment="1">
      <alignment horizontal="left" vertical="center"/>
    </xf>
    <xf numFmtId="0" fontId="0" fillId="0" borderId="9" xfId="0" quotePrefix="1" applyBorder="1" applyAlignment="1">
      <alignment horizontal="left" vertical="center"/>
    </xf>
    <xf numFmtId="0" fontId="0" fillId="0" borderId="0" xfId="0" quotePrefix="1" applyAlignment="1">
      <alignment horizontal="left" vertical="center"/>
    </xf>
    <xf numFmtId="0" fontId="0" fillId="0" borderId="11" xfId="0" quotePrefix="1" applyBorder="1" applyAlignment="1">
      <alignment horizontal="left" vertical="center"/>
    </xf>
    <xf numFmtId="0" fontId="0" fillId="0" borderId="0" xfId="0" quotePrefix="1" applyAlignment="1">
      <alignment horizontal="left"/>
    </xf>
    <xf numFmtId="0" fontId="0" fillId="0" borderId="11" xfId="0" quotePrefix="1" applyBorder="1" applyAlignment="1">
      <alignment horizontal="left"/>
    </xf>
    <xf numFmtId="164" fontId="3" fillId="0" borderId="1" xfId="0" applyNumberFormat="1" applyFont="1" applyBorder="1" applyAlignment="1">
      <alignment horizontal="center" vertical="center"/>
    </xf>
    <xf numFmtId="0" fontId="0" fillId="0" borderId="7" xfId="0" applyBorder="1" applyAlignment="1">
      <alignment horizontal="center"/>
    </xf>
    <xf numFmtId="0" fontId="0" fillId="0" borderId="9" xfId="0"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164" fontId="3" fillId="0" borderId="2" xfId="0" applyNumberFormat="1" applyFont="1" applyBorder="1" applyAlignment="1">
      <alignment horizontal="center" vertical="center"/>
    </xf>
    <xf numFmtId="164" fontId="3" fillId="0" borderId="3" xfId="0" applyNumberFormat="1" applyFont="1" applyBorder="1" applyAlignment="1">
      <alignment horizontal="center" vertical="center"/>
    </xf>
    <xf numFmtId="164" fontId="3" fillId="0" borderId="4" xfId="0" applyNumberFormat="1" applyFont="1" applyBorder="1" applyAlignment="1">
      <alignment horizontal="center" vertical="center"/>
    </xf>
    <xf numFmtId="0" fontId="0" fillId="0" borderId="8" xfId="0" applyBorder="1" applyAlignment="1">
      <alignment horizontal="center"/>
    </xf>
    <xf numFmtId="0" fontId="0" fillId="0" borderId="13" xfId="0" applyBorder="1" applyAlignment="1">
      <alignment horizontal="center"/>
    </xf>
  </cellXfs>
  <cellStyles count="2">
    <cellStyle name="Normal" xfId="0" builtinId="0"/>
    <cellStyle name="Percent" xfId="1" builtinId="5"/>
  </cellStyles>
  <dxfs count="0"/>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10</xdr:col>
      <xdr:colOff>61309</xdr:colOff>
      <xdr:row>1</xdr:row>
      <xdr:rowOff>53975</xdr:rowOff>
    </xdr:from>
    <xdr:ext cx="1624616" cy="270972"/>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5B7CBEEC-19FD-4D98-E035-DCD71AFEC98E}"/>
                </a:ext>
              </a:extLst>
            </xdr:cNvPr>
            <xdr:cNvSpPr txBox="1"/>
          </xdr:nvSpPr>
          <xdr:spPr>
            <a:xfrm>
              <a:off x="11843734" y="254000"/>
              <a:ext cx="1624616" cy="270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ID" sz="1200" b="1" i="0"/>
                <a:t>ROA</a:t>
              </a:r>
              <a:r>
                <a:rPr lang="en-ID" sz="1200" b="0" i="0" baseline="0"/>
                <a:t> </a:t>
              </a:r>
              <a14:m>
                <m:oMath xmlns:m="http://schemas.openxmlformats.org/officeDocument/2006/math">
                  <m:r>
                    <a:rPr lang="en-ID" sz="1200" b="0" i="0">
                      <a:latin typeface="Cambria Math" panose="02040503050406030204" pitchFamily="18" charset="0"/>
                    </a:rPr>
                    <m:t>=</m:t>
                  </m:r>
                  <m:f>
                    <m:fPr>
                      <m:ctrlPr>
                        <a:rPr lang="en-ID" sz="1200" b="0" i="1">
                          <a:latin typeface="Cambria Math" panose="02040503050406030204" pitchFamily="18" charset="0"/>
                        </a:rPr>
                      </m:ctrlPr>
                    </m:fPr>
                    <m:num>
                      <m:r>
                        <m:rPr>
                          <m:sty m:val="p"/>
                        </m:rPr>
                        <a:rPr lang="en-US" sz="1200" b="0" i="0">
                          <a:latin typeface="Cambria Math" panose="02040503050406030204" pitchFamily="18" charset="0"/>
                        </a:rPr>
                        <m:t>Laba</m:t>
                      </m:r>
                      <m:r>
                        <a:rPr lang="en-US" sz="1200" b="0" i="0">
                          <a:latin typeface="Cambria Math" panose="02040503050406030204" pitchFamily="18" charset="0"/>
                        </a:rPr>
                        <m:t> </m:t>
                      </m:r>
                      <m:r>
                        <m:rPr>
                          <m:sty m:val="p"/>
                        </m:rPr>
                        <a:rPr lang="en-US" sz="1200" b="0" i="0">
                          <a:latin typeface="Cambria Math" panose="02040503050406030204" pitchFamily="18" charset="0"/>
                        </a:rPr>
                        <m:t>Bersih</m:t>
                      </m:r>
                    </m:num>
                    <m:den>
                      <m:r>
                        <m:rPr>
                          <m:sty m:val="p"/>
                        </m:rPr>
                        <a:rPr lang="en-US" sz="1200" b="0" i="0">
                          <a:latin typeface="Cambria Math" panose="02040503050406030204" pitchFamily="18" charset="0"/>
                        </a:rPr>
                        <m:t>Total</m:t>
                      </m:r>
                      <m:r>
                        <a:rPr lang="en-US" sz="1200" b="0" i="0">
                          <a:latin typeface="Cambria Math" panose="02040503050406030204" pitchFamily="18" charset="0"/>
                        </a:rPr>
                        <m:t> </m:t>
                      </m:r>
                      <m:r>
                        <m:rPr>
                          <m:sty m:val="p"/>
                        </m:rPr>
                        <a:rPr lang="en-US" sz="1200" b="0" i="0">
                          <a:latin typeface="Cambria Math" panose="02040503050406030204" pitchFamily="18" charset="0"/>
                        </a:rPr>
                        <m:t>Aset</m:t>
                      </m:r>
                    </m:den>
                  </m:f>
                </m:oMath>
              </a14:m>
              <a:r>
                <a:rPr lang="en-ID" sz="1200" b="0" i="0"/>
                <a:t> x 100%</a:t>
              </a:r>
            </a:p>
          </xdr:txBody>
        </xdr:sp>
      </mc:Choice>
      <mc:Fallback xmlns="">
        <xdr:sp macro="" textlink="">
          <xdr:nvSpPr>
            <xdr:cNvPr id="2" name="TextBox 1">
              <a:extLst>
                <a:ext uri="{FF2B5EF4-FFF2-40B4-BE49-F238E27FC236}">
                  <a16:creationId xmlns:a16="http://schemas.microsoft.com/office/drawing/2014/main" id="{5B7CBEEC-19FD-4D98-E035-DCD71AFEC98E}"/>
                </a:ext>
              </a:extLst>
            </xdr:cNvPr>
            <xdr:cNvSpPr txBox="1"/>
          </xdr:nvSpPr>
          <xdr:spPr>
            <a:xfrm>
              <a:off x="11843734" y="254000"/>
              <a:ext cx="1624616" cy="270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ID" sz="1200" b="1" i="0"/>
                <a:t>ROA</a:t>
              </a:r>
              <a:r>
                <a:rPr lang="en-ID" sz="1200" b="0" i="0" baseline="0"/>
                <a:t> </a:t>
              </a:r>
              <a:r>
                <a:rPr lang="en-ID" sz="1200" b="0" i="0">
                  <a:latin typeface="Cambria Math" panose="02040503050406030204" pitchFamily="18" charset="0"/>
                </a:rPr>
                <a:t>=(</a:t>
              </a:r>
              <a:r>
                <a:rPr lang="en-US" sz="1200" b="0" i="0">
                  <a:latin typeface="Cambria Math" panose="02040503050406030204" pitchFamily="18" charset="0"/>
                </a:rPr>
                <a:t>Laba Bersih</a:t>
              </a:r>
              <a:r>
                <a:rPr lang="en-ID" sz="1200" b="0" i="0">
                  <a:latin typeface="Cambria Math" panose="02040503050406030204" pitchFamily="18" charset="0"/>
                </a:rPr>
                <a:t>)/(</a:t>
              </a:r>
              <a:r>
                <a:rPr lang="en-US" sz="1200" b="0" i="0">
                  <a:latin typeface="Cambria Math" panose="02040503050406030204" pitchFamily="18" charset="0"/>
                </a:rPr>
                <a:t>Total Aset</a:t>
              </a:r>
              <a:r>
                <a:rPr lang="en-ID" sz="1200" b="0" i="0">
                  <a:latin typeface="Cambria Math" panose="02040503050406030204" pitchFamily="18" charset="0"/>
                </a:rPr>
                <a:t>)</a:t>
              </a:r>
              <a:r>
                <a:rPr lang="en-ID" sz="1200" b="0" i="0"/>
                <a:t> x 100%</a:t>
              </a:r>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oneCellAnchor>
    <xdr:from>
      <xdr:col>8</xdr:col>
      <xdr:colOff>76199</xdr:colOff>
      <xdr:row>2</xdr:row>
      <xdr:rowOff>47625</xdr:rowOff>
    </xdr:from>
    <xdr:ext cx="1609725" cy="270972"/>
    <mc:AlternateContent xmlns:mc="http://schemas.openxmlformats.org/markup-compatibility/2006" xmlns:a14="http://schemas.microsoft.com/office/drawing/2010/main">
      <mc:Choice Requires="a14">
        <xdr:sp macro="" textlink="">
          <xdr:nvSpPr>
            <xdr:cNvPr id="2" name="TextBox 1">
              <a:extLst>
                <a:ext uri="{FF2B5EF4-FFF2-40B4-BE49-F238E27FC236}">
                  <a16:creationId xmlns:a16="http://schemas.microsoft.com/office/drawing/2014/main" id="{81645AF0-2F10-463E-8856-1283BBF13796}"/>
                </a:ext>
              </a:extLst>
            </xdr:cNvPr>
            <xdr:cNvSpPr txBox="1"/>
          </xdr:nvSpPr>
          <xdr:spPr>
            <a:xfrm>
              <a:off x="6781799" y="438150"/>
              <a:ext cx="1609725" cy="270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ID" sz="1200" b="1" i="0">
                  <a:latin typeface="+mn-lt"/>
                </a:rPr>
                <a:t>KI</a:t>
              </a:r>
              <a:r>
                <a:rPr lang="en-ID" sz="1200" b="1" i="0" baseline="0">
                  <a:latin typeface="+mn-lt"/>
                </a:rPr>
                <a:t> </a:t>
              </a:r>
              <a14:m>
                <m:oMath xmlns:m="http://schemas.openxmlformats.org/officeDocument/2006/math">
                  <m:r>
                    <a:rPr lang="en-ID" sz="1200" b="0" i="0">
                      <a:latin typeface="Cambria Math" panose="02040503050406030204" pitchFamily="18" charset="0"/>
                    </a:rPr>
                    <m:t>=</m:t>
                  </m:r>
                  <m:f>
                    <m:fPr>
                      <m:ctrlPr>
                        <a:rPr lang="en-ID" sz="1200" b="0" i="1">
                          <a:latin typeface="Cambria Math" panose="02040503050406030204" pitchFamily="18" charset="0"/>
                        </a:rPr>
                      </m:ctrlPr>
                    </m:fPr>
                    <m:num>
                      <m:r>
                        <m:rPr>
                          <m:sty m:val="p"/>
                        </m:rPr>
                        <a:rPr lang="en-US" sz="1200" b="0" i="0">
                          <a:latin typeface="Cambria Math" panose="02040503050406030204" pitchFamily="18" charset="0"/>
                        </a:rPr>
                        <m:t>Komisaris</m:t>
                      </m:r>
                      <m:r>
                        <a:rPr lang="en-US" sz="1200" b="0" i="0">
                          <a:latin typeface="Cambria Math" panose="02040503050406030204" pitchFamily="18" charset="0"/>
                        </a:rPr>
                        <m:t> </m:t>
                      </m:r>
                      <m:r>
                        <m:rPr>
                          <m:sty m:val="p"/>
                        </m:rPr>
                        <a:rPr lang="en-US" sz="1200" b="0" i="0">
                          <a:latin typeface="Cambria Math" panose="02040503050406030204" pitchFamily="18" charset="0"/>
                        </a:rPr>
                        <m:t>Indeependen</m:t>
                      </m:r>
                    </m:num>
                    <m:den>
                      <m:r>
                        <m:rPr>
                          <m:sty m:val="p"/>
                        </m:rPr>
                        <a:rPr lang="en-US" sz="1200" b="0" i="0">
                          <a:latin typeface="Cambria Math" panose="02040503050406030204" pitchFamily="18" charset="0"/>
                        </a:rPr>
                        <m:t>Total</m:t>
                      </m:r>
                      <m:r>
                        <a:rPr lang="en-US" sz="1200" b="0" i="0">
                          <a:latin typeface="Cambria Math" panose="02040503050406030204" pitchFamily="18" charset="0"/>
                        </a:rPr>
                        <m:t> </m:t>
                      </m:r>
                      <m:r>
                        <m:rPr>
                          <m:sty m:val="p"/>
                        </m:rPr>
                        <a:rPr lang="en-US" sz="1200" b="0" i="0">
                          <a:latin typeface="Cambria Math" panose="02040503050406030204" pitchFamily="18" charset="0"/>
                        </a:rPr>
                        <m:t>Dewan</m:t>
                      </m:r>
                      <m:r>
                        <a:rPr lang="en-US" sz="1200" b="0" i="0">
                          <a:latin typeface="Cambria Math" panose="02040503050406030204" pitchFamily="18" charset="0"/>
                        </a:rPr>
                        <m:t> </m:t>
                      </m:r>
                      <m:r>
                        <m:rPr>
                          <m:sty m:val="p"/>
                        </m:rPr>
                        <a:rPr lang="en-US" sz="1200" b="0" i="0">
                          <a:latin typeface="Cambria Math" panose="02040503050406030204" pitchFamily="18" charset="0"/>
                        </a:rPr>
                        <m:t>Komisaris</m:t>
                      </m:r>
                    </m:den>
                  </m:f>
                </m:oMath>
              </a14:m>
              <a:endParaRPr lang="en-ID" sz="1200" b="0" i="0"/>
            </a:p>
          </xdr:txBody>
        </xdr:sp>
      </mc:Choice>
      <mc:Fallback xmlns="">
        <xdr:sp macro="" textlink="">
          <xdr:nvSpPr>
            <xdr:cNvPr id="2" name="TextBox 1">
              <a:extLst>
                <a:ext uri="{FF2B5EF4-FFF2-40B4-BE49-F238E27FC236}">
                  <a16:creationId xmlns:a16="http://schemas.microsoft.com/office/drawing/2014/main" id="{81645AF0-2F10-463E-8856-1283BBF13796}"/>
                </a:ext>
              </a:extLst>
            </xdr:cNvPr>
            <xdr:cNvSpPr txBox="1"/>
          </xdr:nvSpPr>
          <xdr:spPr>
            <a:xfrm>
              <a:off x="6781799" y="438150"/>
              <a:ext cx="1609725" cy="27097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rtlCol="0" anchor="t">
              <a:spAutoFit/>
            </a:bodyPr>
            <a:lstStyle/>
            <a:p>
              <a:r>
                <a:rPr lang="en-ID" sz="1200" b="1" i="0">
                  <a:latin typeface="+mn-lt"/>
                </a:rPr>
                <a:t>KI</a:t>
              </a:r>
              <a:r>
                <a:rPr lang="en-ID" sz="1200" b="1" i="0" baseline="0">
                  <a:latin typeface="+mn-lt"/>
                </a:rPr>
                <a:t> </a:t>
              </a:r>
              <a:r>
                <a:rPr lang="en-ID" sz="1200" b="0" i="0">
                  <a:latin typeface="Cambria Math" panose="02040503050406030204" pitchFamily="18" charset="0"/>
                </a:rPr>
                <a:t>=(</a:t>
              </a:r>
              <a:r>
                <a:rPr lang="en-US" sz="1200" b="0" i="0">
                  <a:latin typeface="Cambria Math" panose="02040503050406030204" pitchFamily="18" charset="0"/>
                </a:rPr>
                <a:t>Komisaris Indeependen</a:t>
              </a:r>
              <a:r>
                <a:rPr lang="en-ID" sz="1200" b="0" i="0">
                  <a:latin typeface="Cambria Math" panose="02040503050406030204" pitchFamily="18" charset="0"/>
                </a:rPr>
                <a:t>)/(</a:t>
              </a:r>
              <a:r>
                <a:rPr lang="en-US" sz="1200" b="0" i="0">
                  <a:latin typeface="Cambria Math" panose="02040503050406030204" pitchFamily="18" charset="0"/>
                </a:rPr>
                <a:t>Total Dewan Komisaris</a:t>
              </a:r>
              <a:r>
                <a:rPr lang="en-ID" sz="1200" b="0" i="0">
                  <a:latin typeface="Cambria Math" panose="02040503050406030204" pitchFamily="18" charset="0"/>
                </a:rPr>
                <a:t>)</a:t>
              </a:r>
              <a:endParaRPr lang="en-ID" sz="1200" b="0" i="0"/>
            </a:p>
          </xdr:txBody>
        </xdr:sp>
      </mc:Fallback>
    </mc:AlternateContent>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PUTRI\SKRIPSI\TERBARU\Email%20ke%20bu%20Hanun\Tabulasi%20Data%20Skripsi.xlsx" TargetMode="External"/><Relationship Id="rId1" Type="http://schemas.openxmlformats.org/officeDocument/2006/relationships/externalLinkPath" Target="/PUTRI/SKRIPSI/TERBARU/Email%20ke%20bu%20Hanun/Tabulasi%20Data%20Skripsi.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Data Perusahaan"/>
      <sheetName val="ROA"/>
      <sheetName val="DICI"/>
      <sheetName val="Intellectual Capital"/>
      <sheetName val="KI (GCG)"/>
      <sheetName val="Variabel"/>
    </sheetNames>
    <sheetDataSet>
      <sheetData sheetId="0"/>
      <sheetData sheetId="1">
        <row r="2">
          <cell r="I2">
            <v>6.8005539227654195</v>
          </cell>
        </row>
        <row r="3">
          <cell r="I3">
            <v>6.126804912521103</v>
          </cell>
        </row>
        <row r="4">
          <cell r="I4">
            <v>3.7723110077107789</v>
          </cell>
        </row>
        <row r="5">
          <cell r="I5">
            <v>4.1217439171888524</v>
          </cell>
        </row>
        <row r="6">
          <cell r="I6">
            <v>12.163711025023289</v>
          </cell>
        </row>
        <row r="7">
          <cell r="I7">
            <v>15.34217607428395</v>
          </cell>
        </row>
        <row r="8">
          <cell r="I8">
            <v>15.268259427651712</v>
          </cell>
        </row>
        <row r="9">
          <cell r="I9">
            <v>4.9150797806263204</v>
          </cell>
        </row>
        <row r="10">
          <cell r="I10">
            <v>8.7222217924365566</v>
          </cell>
        </row>
        <row r="11">
          <cell r="I11">
            <v>11.282087815417881</v>
          </cell>
        </row>
        <row r="12">
          <cell r="I12">
            <v>11.704179189756875</v>
          </cell>
        </row>
        <row r="13">
          <cell r="I13">
            <v>8.9653343008662851</v>
          </cell>
        </row>
        <row r="14">
          <cell r="I14">
            <v>10.20991026616759</v>
          </cell>
        </row>
        <row r="15">
          <cell r="I15">
            <v>7.3539210508451651</v>
          </cell>
        </row>
        <row r="16">
          <cell r="I16">
            <v>5.6579027014361447</v>
          </cell>
        </row>
        <row r="17">
          <cell r="I17">
            <v>8.6737888808394299</v>
          </cell>
        </row>
        <row r="18">
          <cell r="I18">
            <v>34.309680469056055</v>
          </cell>
        </row>
        <row r="19">
          <cell r="I19">
            <v>5.4725255010545473</v>
          </cell>
        </row>
        <row r="20">
          <cell r="I20">
            <v>5.8598919714868201</v>
          </cell>
        </row>
        <row r="21">
          <cell r="I21">
            <v>4.7739289544893548</v>
          </cell>
        </row>
        <row r="22">
          <cell r="I22">
            <v>14.809733003635362</v>
          </cell>
        </row>
        <row r="23">
          <cell r="I23">
            <v>13.753228116564282</v>
          </cell>
        </row>
        <row r="24">
          <cell r="I24">
            <v>7.9300205626926221</v>
          </cell>
        </row>
        <row r="25">
          <cell r="I25">
            <v>9.5437425004697403</v>
          </cell>
        </row>
        <row r="26">
          <cell r="I26">
            <v>5.3941100453903692</v>
          </cell>
        </row>
        <row r="27">
          <cell r="I27">
            <v>7.8568015102203654</v>
          </cell>
        </row>
        <row r="28">
          <cell r="I28">
            <v>5.2024387267915664</v>
          </cell>
        </row>
        <row r="29">
          <cell r="I29">
            <v>6.554949066229522</v>
          </cell>
        </row>
        <row r="30">
          <cell r="I30">
            <v>5.136231248526534</v>
          </cell>
        </row>
        <row r="31">
          <cell r="I31">
            <v>8.6886614443100125</v>
          </cell>
        </row>
        <row r="32">
          <cell r="I32">
            <v>1.8725774505809496</v>
          </cell>
        </row>
        <row r="33">
          <cell r="I33">
            <v>6.4815073424584657</v>
          </cell>
        </row>
        <row r="34">
          <cell r="I34">
            <v>0.70136823085528688</v>
          </cell>
        </row>
        <row r="35">
          <cell r="I35">
            <v>3.7067457512102733</v>
          </cell>
        </row>
        <row r="36">
          <cell r="I36">
            <v>0.11264280993296194</v>
          </cell>
        </row>
        <row r="37">
          <cell r="I37">
            <v>2.6886445371533538</v>
          </cell>
        </row>
        <row r="38">
          <cell r="I38">
            <v>6.6913759915291218</v>
          </cell>
        </row>
        <row r="39">
          <cell r="I39">
            <v>4.9626359657180732</v>
          </cell>
        </row>
        <row r="40">
          <cell r="I40">
            <v>7.0976192960410964</v>
          </cell>
        </row>
        <row r="41">
          <cell r="I41">
            <v>6.9924735941875369</v>
          </cell>
        </row>
        <row r="42">
          <cell r="I42">
            <v>6.2611136042567548</v>
          </cell>
        </row>
        <row r="43">
          <cell r="I43">
            <v>5.0947186578087305</v>
          </cell>
        </row>
        <row r="44">
          <cell r="I44">
            <v>6.159954364042906</v>
          </cell>
        </row>
        <row r="45">
          <cell r="I45">
            <v>6.4832091672600702</v>
          </cell>
        </row>
        <row r="46">
          <cell r="I46">
            <v>8.3573520345903063</v>
          </cell>
        </row>
        <row r="47">
          <cell r="I47">
            <v>8.3376332133984246</v>
          </cell>
        </row>
        <row r="48">
          <cell r="I48">
            <v>6.0784773908494207</v>
          </cell>
        </row>
        <row r="49">
          <cell r="I49">
            <v>10.660733208514749</v>
          </cell>
        </row>
        <row r="50">
          <cell r="I50">
            <v>1.1105262922556562</v>
          </cell>
        </row>
        <row r="51">
          <cell r="I51">
            <v>0.45619741999402552</v>
          </cell>
        </row>
        <row r="52">
          <cell r="I52">
            <v>1.1448132550010612</v>
          </cell>
        </row>
        <row r="53">
          <cell r="I53">
            <v>9.0697662717312451</v>
          </cell>
        </row>
        <row r="54">
          <cell r="I54">
            <v>6.0802978734899469</v>
          </cell>
        </row>
        <row r="55">
          <cell r="I55">
            <v>8.8438244142979414</v>
          </cell>
        </row>
        <row r="56">
          <cell r="I56">
            <v>13.593703568592344</v>
          </cell>
        </row>
        <row r="57">
          <cell r="I57">
            <v>10.318847513640197</v>
          </cell>
        </row>
        <row r="58">
          <cell r="I58">
            <v>1.2548494534590275</v>
          </cell>
        </row>
        <row r="59">
          <cell r="I59">
            <v>7.1244000241491703</v>
          </cell>
        </row>
        <row r="60">
          <cell r="I60">
            <v>4.1696920250961256</v>
          </cell>
        </row>
        <row r="61">
          <cell r="I61">
            <v>3.0001972086958548</v>
          </cell>
        </row>
        <row r="62">
          <cell r="I62">
            <v>5.7300978404793481</v>
          </cell>
        </row>
        <row r="63">
          <cell r="I63">
            <v>6.2229177804499942</v>
          </cell>
        </row>
        <row r="64">
          <cell r="I64">
            <v>13.136088629566711</v>
          </cell>
        </row>
        <row r="65">
          <cell r="I65">
            <v>8.8764211133821078</v>
          </cell>
        </row>
        <row r="66">
          <cell r="I66">
            <v>6.3191857624360717</v>
          </cell>
        </row>
        <row r="67">
          <cell r="I67">
            <v>10.465231583198674</v>
          </cell>
        </row>
        <row r="68">
          <cell r="I68">
            <v>8.4518540308189429</v>
          </cell>
        </row>
        <row r="69">
          <cell r="I69">
            <v>9.6679698801526666</v>
          </cell>
        </row>
        <row r="70">
          <cell r="I70">
            <v>8.3548815986274736</v>
          </cell>
        </row>
        <row r="71">
          <cell r="I71">
            <v>10.147601764207764</v>
          </cell>
        </row>
        <row r="72">
          <cell r="I72">
            <v>4.3782225496554119</v>
          </cell>
        </row>
        <row r="73">
          <cell r="I73">
            <v>6.5171101190757055</v>
          </cell>
        </row>
        <row r="74">
          <cell r="I74">
            <v>11.023852852848155</v>
          </cell>
        </row>
        <row r="75">
          <cell r="I75">
            <v>13.229478317706242</v>
          </cell>
        </row>
        <row r="76">
          <cell r="I76">
            <v>4.3886075427825935</v>
          </cell>
        </row>
        <row r="77">
          <cell r="I77">
            <v>7.1797934966240593</v>
          </cell>
        </row>
        <row r="78">
          <cell r="I78">
            <v>15.757473040625275</v>
          </cell>
        </row>
        <row r="79">
          <cell r="I79">
            <v>13.604000624890844</v>
          </cell>
        </row>
        <row r="80">
          <cell r="I80">
            <v>16.741239362644279</v>
          </cell>
        </row>
        <row r="81">
          <cell r="I81">
            <v>19.438183058839272</v>
          </cell>
        </row>
        <row r="82">
          <cell r="I82">
            <v>9.6313321698306797</v>
          </cell>
        </row>
        <row r="83">
          <cell r="I83">
            <v>21.26338037593511</v>
          </cell>
        </row>
        <row r="84">
          <cell r="I84">
            <v>11.979603655685098</v>
          </cell>
        </row>
        <row r="85">
          <cell r="I85">
            <v>22.650024305833437</v>
          </cell>
        </row>
        <row r="86">
          <cell r="I86">
            <v>3.756001524756881</v>
          </cell>
        </row>
        <row r="87">
          <cell r="I87">
            <v>3.3853681334398709</v>
          </cell>
        </row>
        <row r="88">
          <cell r="I88">
            <v>2.3652988941722128</v>
          </cell>
        </row>
        <row r="89">
          <cell r="I89">
            <v>2.52496537816545</v>
          </cell>
        </row>
        <row r="90">
          <cell r="I90">
            <v>14.133813017551535</v>
          </cell>
        </row>
        <row r="91">
          <cell r="I91">
            <v>11.43695989797483</v>
          </cell>
        </row>
        <row r="92">
          <cell r="I92">
            <v>9.660499789093576</v>
          </cell>
        </row>
        <row r="93">
          <cell r="I93">
            <v>8.6055493183640746</v>
          </cell>
        </row>
        <row r="94">
          <cell r="I94">
            <v>17.237988695878521</v>
          </cell>
        </row>
        <row r="95">
          <cell r="I95">
            <v>13.088895290708514</v>
          </cell>
        </row>
        <row r="96">
          <cell r="I96">
            <v>15.765124091634771</v>
          </cell>
        </row>
        <row r="97">
          <cell r="I97">
            <v>13.6374686590166</v>
          </cell>
        </row>
      </sheetData>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059A9-9BC3-44BF-8DC4-4B16FA2B9C7D}">
  <sheetPr>
    <tabColor theme="7" tint="0.39997558519241921"/>
  </sheetPr>
  <dimension ref="A1:CY23"/>
  <sheetViews>
    <sheetView zoomScale="99" workbookViewId="0">
      <selection activeCell="B14" sqref="B14"/>
    </sheetView>
  </sheetViews>
  <sheetFormatPr defaultColWidth="78.5703125" defaultRowHeight="15" x14ac:dyDescent="0.25"/>
  <cols>
    <col min="1" max="1" width="32.7109375" style="30" bestFit="1" customWidth="1"/>
    <col min="2" max="2" width="78.42578125" style="30" bestFit="1" customWidth="1"/>
    <col min="3" max="3" width="11.85546875" style="30" bestFit="1" customWidth="1"/>
    <col min="4" max="99" width="5.7109375" style="30" customWidth="1"/>
    <col min="100" max="101" width="6" style="30" customWidth="1"/>
    <col min="102" max="102" width="6.28515625" style="30" customWidth="1"/>
    <col min="103" max="103" width="9.85546875" style="33" customWidth="1"/>
    <col min="104" max="104" width="6.85546875" style="30" customWidth="1"/>
    <col min="105" max="16384" width="78.5703125" style="30"/>
  </cols>
  <sheetData>
    <row r="1" spans="1:103" x14ac:dyDescent="0.25">
      <c r="A1" s="49" t="s">
        <v>93</v>
      </c>
      <c r="B1" s="49"/>
      <c r="C1" s="6" t="s">
        <v>48</v>
      </c>
      <c r="D1" s="7">
        <v>1</v>
      </c>
      <c r="E1" s="7">
        <v>2</v>
      </c>
      <c r="F1" s="7">
        <v>3</v>
      </c>
      <c r="G1" s="7">
        <v>4</v>
      </c>
      <c r="H1" s="7">
        <v>5</v>
      </c>
      <c r="I1" s="7">
        <v>6</v>
      </c>
      <c r="J1" s="7">
        <v>7</v>
      </c>
      <c r="K1" s="7">
        <v>8</v>
      </c>
      <c r="L1" s="7">
        <v>9</v>
      </c>
      <c r="M1" s="7">
        <v>10</v>
      </c>
      <c r="N1" s="7">
        <v>11</v>
      </c>
      <c r="O1" s="7">
        <v>12</v>
      </c>
      <c r="P1" s="7">
        <v>13</v>
      </c>
      <c r="Q1" s="7">
        <v>14</v>
      </c>
      <c r="R1" s="7">
        <v>15</v>
      </c>
      <c r="S1" s="7">
        <v>16</v>
      </c>
      <c r="T1" s="7">
        <v>17</v>
      </c>
      <c r="U1" s="7">
        <v>18</v>
      </c>
      <c r="V1" s="7">
        <v>19</v>
      </c>
      <c r="W1" s="7">
        <v>20</v>
      </c>
      <c r="X1" s="7">
        <v>21</v>
      </c>
      <c r="Y1" s="7">
        <v>22</v>
      </c>
      <c r="Z1" s="7">
        <v>23</v>
      </c>
      <c r="AA1" s="7">
        <v>24</v>
      </c>
      <c r="AB1" s="7">
        <v>25</v>
      </c>
      <c r="AC1" s="7">
        <v>26</v>
      </c>
      <c r="AD1" s="7">
        <v>27</v>
      </c>
      <c r="AE1" s="7">
        <v>28</v>
      </c>
      <c r="AF1" s="7">
        <v>29</v>
      </c>
      <c r="AG1" s="7">
        <v>30</v>
      </c>
      <c r="AH1" s="7">
        <v>31</v>
      </c>
      <c r="AI1" s="7">
        <v>32</v>
      </c>
      <c r="AJ1" s="7">
        <v>33</v>
      </c>
      <c r="AK1" s="7">
        <v>34</v>
      </c>
      <c r="AL1" s="7">
        <v>35</v>
      </c>
      <c r="AM1" s="7">
        <v>36</v>
      </c>
      <c r="AN1" s="7">
        <v>37</v>
      </c>
      <c r="AO1" s="7">
        <v>38</v>
      </c>
      <c r="AP1" s="7">
        <v>39</v>
      </c>
      <c r="AQ1" s="7">
        <v>40</v>
      </c>
      <c r="AR1" s="7">
        <v>41</v>
      </c>
      <c r="AS1" s="7">
        <v>42</v>
      </c>
      <c r="AT1" s="7">
        <v>43</v>
      </c>
      <c r="AU1" s="7">
        <v>44</v>
      </c>
      <c r="AV1" s="7">
        <v>45</v>
      </c>
      <c r="AW1" s="7">
        <v>46</v>
      </c>
      <c r="AX1" s="7">
        <v>47</v>
      </c>
      <c r="AY1" s="7">
        <v>48</v>
      </c>
      <c r="AZ1" s="7">
        <v>49</v>
      </c>
      <c r="BA1" s="7">
        <v>50</v>
      </c>
      <c r="BB1" s="7">
        <v>51</v>
      </c>
      <c r="BC1" s="7">
        <v>52</v>
      </c>
      <c r="BD1" s="7">
        <v>53</v>
      </c>
      <c r="BE1" s="7">
        <v>54</v>
      </c>
      <c r="BF1" s="7">
        <v>55</v>
      </c>
      <c r="BG1" s="7">
        <v>56</v>
      </c>
      <c r="BH1" s="7">
        <v>57</v>
      </c>
      <c r="BI1" s="7">
        <v>58</v>
      </c>
      <c r="BJ1" s="7">
        <v>59</v>
      </c>
      <c r="BK1" s="7">
        <v>60</v>
      </c>
      <c r="BL1" s="7">
        <v>61</v>
      </c>
      <c r="BM1" s="7">
        <v>62</v>
      </c>
      <c r="BN1" s="7">
        <v>63</v>
      </c>
      <c r="BO1" s="7">
        <v>64</v>
      </c>
      <c r="BP1" s="7">
        <v>65</v>
      </c>
      <c r="BQ1" s="7">
        <v>66</v>
      </c>
      <c r="BR1" s="7">
        <v>67</v>
      </c>
      <c r="BS1" s="7">
        <v>68</v>
      </c>
      <c r="BT1" s="7">
        <v>69</v>
      </c>
      <c r="BU1" s="7">
        <v>70</v>
      </c>
      <c r="BV1" s="7">
        <v>71</v>
      </c>
      <c r="BW1" s="7">
        <v>72</v>
      </c>
      <c r="BX1" s="7">
        <v>73</v>
      </c>
      <c r="BY1" s="7">
        <v>74</v>
      </c>
      <c r="BZ1" s="7">
        <v>75</v>
      </c>
      <c r="CA1" s="7">
        <v>76</v>
      </c>
      <c r="CB1" s="7">
        <v>77</v>
      </c>
      <c r="CC1" s="7">
        <v>78</v>
      </c>
      <c r="CD1" s="7">
        <v>79</v>
      </c>
      <c r="CE1" s="7">
        <v>80</v>
      </c>
      <c r="CF1" s="7">
        <v>81</v>
      </c>
      <c r="CG1" s="7">
        <v>82</v>
      </c>
      <c r="CH1" s="7">
        <v>83</v>
      </c>
      <c r="CI1" s="7">
        <v>84</v>
      </c>
      <c r="CJ1" s="7">
        <v>85</v>
      </c>
      <c r="CK1" s="7">
        <v>86</v>
      </c>
      <c r="CL1" s="7">
        <v>87</v>
      </c>
      <c r="CM1" s="7">
        <v>88</v>
      </c>
      <c r="CN1" s="7">
        <v>89</v>
      </c>
      <c r="CO1" s="7">
        <v>90</v>
      </c>
      <c r="CP1" s="7">
        <v>91</v>
      </c>
      <c r="CQ1" s="7">
        <v>92</v>
      </c>
      <c r="CR1" s="7">
        <v>93</v>
      </c>
      <c r="CS1" s="7">
        <v>94</v>
      </c>
      <c r="CT1" s="7">
        <v>95</v>
      </c>
      <c r="CU1" s="7">
        <v>96</v>
      </c>
    </row>
    <row r="2" spans="1:103" x14ac:dyDescent="0.25">
      <c r="A2" s="49"/>
      <c r="B2" s="49"/>
      <c r="C2" s="6" t="s">
        <v>46</v>
      </c>
      <c r="D2" s="48" t="s">
        <v>0</v>
      </c>
      <c r="E2" s="48"/>
      <c r="F2" s="48"/>
      <c r="G2" s="48"/>
      <c r="H2" s="48" t="s">
        <v>2</v>
      </c>
      <c r="I2" s="48"/>
      <c r="J2" s="48"/>
      <c r="K2" s="48"/>
      <c r="L2" s="48" t="s">
        <v>4</v>
      </c>
      <c r="M2" s="48"/>
      <c r="N2" s="48"/>
      <c r="O2" s="48"/>
      <c r="P2" s="48" t="s">
        <v>6</v>
      </c>
      <c r="Q2" s="48"/>
      <c r="R2" s="48"/>
      <c r="S2" s="48"/>
      <c r="T2" s="48" t="s">
        <v>8</v>
      </c>
      <c r="U2" s="48"/>
      <c r="V2" s="48"/>
      <c r="W2" s="48"/>
      <c r="X2" s="48" t="s">
        <v>10</v>
      </c>
      <c r="Y2" s="48"/>
      <c r="Z2" s="48"/>
      <c r="AA2" s="48"/>
      <c r="AB2" s="48" t="s">
        <v>12</v>
      </c>
      <c r="AC2" s="48"/>
      <c r="AD2" s="48"/>
      <c r="AE2" s="48"/>
      <c r="AF2" s="48" t="s">
        <v>14</v>
      </c>
      <c r="AG2" s="48"/>
      <c r="AH2" s="48"/>
      <c r="AI2" s="48"/>
      <c r="AJ2" s="48" t="s">
        <v>16</v>
      </c>
      <c r="AK2" s="48"/>
      <c r="AL2" s="48"/>
      <c r="AM2" s="48"/>
      <c r="AN2" s="48" t="s">
        <v>18</v>
      </c>
      <c r="AO2" s="48"/>
      <c r="AP2" s="48"/>
      <c r="AQ2" s="48"/>
      <c r="AR2" s="48" t="s">
        <v>20</v>
      </c>
      <c r="AS2" s="48"/>
      <c r="AT2" s="48"/>
      <c r="AU2" s="48"/>
      <c r="AV2" s="48" t="s">
        <v>22</v>
      </c>
      <c r="AW2" s="48"/>
      <c r="AX2" s="48"/>
      <c r="AY2" s="48"/>
      <c r="AZ2" s="48" t="s">
        <v>24</v>
      </c>
      <c r="BA2" s="48"/>
      <c r="BB2" s="48"/>
      <c r="BC2" s="48"/>
      <c r="BD2" s="48" t="s">
        <v>26</v>
      </c>
      <c r="BE2" s="48"/>
      <c r="BF2" s="48"/>
      <c r="BG2" s="48"/>
      <c r="BH2" s="48" t="s">
        <v>28</v>
      </c>
      <c r="BI2" s="48"/>
      <c r="BJ2" s="48"/>
      <c r="BK2" s="48"/>
      <c r="BL2" s="48" t="s">
        <v>30</v>
      </c>
      <c r="BM2" s="48"/>
      <c r="BN2" s="48"/>
      <c r="BO2" s="48"/>
      <c r="BP2" s="48" t="s">
        <v>32</v>
      </c>
      <c r="BQ2" s="48"/>
      <c r="BR2" s="48"/>
      <c r="BS2" s="48"/>
      <c r="BT2" s="48" t="s">
        <v>34</v>
      </c>
      <c r="BU2" s="48"/>
      <c r="BV2" s="48"/>
      <c r="BW2" s="48"/>
      <c r="BX2" s="48" t="s">
        <v>36</v>
      </c>
      <c r="BY2" s="48"/>
      <c r="BZ2" s="48"/>
      <c r="CA2" s="48"/>
      <c r="CB2" s="48" t="s">
        <v>38</v>
      </c>
      <c r="CC2" s="48"/>
      <c r="CD2" s="48"/>
      <c r="CE2" s="48"/>
      <c r="CF2" s="48" t="s">
        <v>57</v>
      </c>
      <c r="CG2" s="48"/>
      <c r="CH2" s="48"/>
      <c r="CI2" s="48"/>
      <c r="CJ2" s="48" t="s">
        <v>40</v>
      </c>
      <c r="CK2" s="48"/>
      <c r="CL2" s="48"/>
      <c r="CM2" s="48"/>
      <c r="CN2" s="48" t="s">
        <v>42</v>
      </c>
      <c r="CO2" s="48"/>
      <c r="CP2" s="48"/>
      <c r="CQ2" s="48"/>
      <c r="CR2" s="48" t="s">
        <v>44</v>
      </c>
      <c r="CS2" s="48"/>
      <c r="CT2" s="48"/>
      <c r="CU2" s="48"/>
    </row>
    <row r="3" spans="1:103" x14ac:dyDescent="0.25">
      <c r="A3" s="49"/>
      <c r="B3" s="49"/>
      <c r="C3" s="6" t="s">
        <v>60</v>
      </c>
      <c r="D3" s="6">
        <v>2021</v>
      </c>
      <c r="E3" s="6">
        <v>2022</v>
      </c>
      <c r="F3" s="6">
        <v>2023</v>
      </c>
      <c r="G3" s="6">
        <v>2024</v>
      </c>
      <c r="H3" s="6">
        <v>2021</v>
      </c>
      <c r="I3" s="6">
        <v>2022</v>
      </c>
      <c r="J3" s="6">
        <v>2023</v>
      </c>
      <c r="K3" s="6">
        <v>2024</v>
      </c>
      <c r="L3" s="6">
        <v>2021</v>
      </c>
      <c r="M3" s="6">
        <v>2022</v>
      </c>
      <c r="N3" s="6">
        <v>2023</v>
      </c>
      <c r="O3" s="6">
        <v>2024</v>
      </c>
      <c r="P3" s="6">
        <v>2021</v>
      </c>
      <c r="Q3" s="6">
        <v>2022</v>
      </c>
      <c r="R3" s="6">
        <v>2023</v>
      </c>
      <c r="S3" s="6">
        <v>2024</v>
      </c>
      <c r="T3" s="6">
        <v>2021</v>
      </c>
      <c r="U3" s="6">
        <v>2022</v>
      </c>
      <c r="V3" s="6">
        <v>2023</v>
      </c>
      <c r="W3" s="6">
        <v>2024</v>
      </c>
      <c r="X3" s="6">
        <v>2021</v>
      </c>
      <c r="Y3" s="6">
        <v>2022</v>
      </c>
      <c r="Z3" s="6">
        <v>2023</v>
      </c>
      <c r="AA3" s="6">
        <v>2024</v>
      </c>
      <c r="AB3" s="6">
        <v>2021</v>
      </c>
      <c r="AC3" s="6">
        <v>2022</v>
      </c>
      <c r="AD3" s="6">
        <v>2023</v>
      </c>
      <c r="AE3" s="6">
        <v>2024</v>
      </c>
      <c r="AF3" s="6">
        <v>2021</v>
      </c>
      <c r="AG3" s="6">
        <v>2022</v>
      </c>
      <c r="AH3" s="6">
        <v>2023</v>
      </c>
      <c r="AI3" s="6">
        <v>2024</v>
      </c>
      <c r="AJ3" s="6">
        <v>2021</v>
      </c>
      <c r="AK3" s="6">
        <v>2022</v>
      </c>
      <c r="AL3" s="6">
        <v>2023</v>
      </c>
      <c r="AM3" s="6">
        <v>2024</v>
      </c>
      <c r="AN3" s="6">
        <v>2021</v>
      </c>
      <c r="AO3" s="6">
        <v>2022</v>
      </c>
      <c r="AP3" s="6">
        <v>2023</v>
      </c>
      <c r="AQ3" s="6">
        <v>2024</v>
      </c>
      <c r="AR3" s="6">
        <v>2021</v>
      </c>
      <c r="AS3" s="6">
        <v>2022</v>
      </c>
      <c r="AT3" s="6">
        <v>2023</v>
      </c>
      <c r="AU3" s="6">
        <v>2024</v>
      </c>
      <c r="AV3" s="6">
        <v>2021</v>
      </c>
      <c r="AW3" s="6">
        <v>2022</v>
      </c>
      <c r="AX3" s="6">
        <v>2023</v>
      </c>
      <c r="AY3" s="6">
        <v>2024</v>
      </c>
      <c r="AZ3" s="6">
        <v>2021</v>
      </c>
      <c r="BA3" s="6">
        <v>2022</v>
      </c>
      <c r="BB3" s="6">
        <v>2023</v>
      </c>
      <c r="BC3" s="6">
        <v>2024</v>
      </c>
      <c r="BD3" s="6">
        <v>2021</v>
      </c>
      <c r="BE3" s="6">
        <v>2022</v>
      </c>
      <c r="BF3" s="6">
        <v>2023</v>
      </c>
      <c r="BG3" s="6">
        <v>2024</v>
      </c>
      <c r="BH3" s="6">
        <v>2021</v>
      </c>
      <c r="BI3" s="6">
        <v>2022</v>
      </c>
      <c r="BJ3" s="6">
        <v>2023</v>
      </c>
      <c r="BK3" s="6">
        <v>2024</v>
      </c>
      <c r="BL3" s="6">
        <v>2021</v>
      </c>
      <c r="BM3" s="6">
        <v>2022</v>
      </c>
      <c r="BN3" s="6">
        <v>2023</v>
      </c>
      <c r="BO3" s="6">
        <v>2024</v>
      </c>
      <c r="BP3" s="6">
        <v>2021</v>
      </c>
      <c r="BQ3" s="6">
        <v>2022</v>
      </c>
      <c r="BR3" s="6">
        <v>2023</v>
      </c>
      <c r="BS3" s="6">
        <v>2024</v>
      </c>
      <c r="BT3" s="6">
        <v>2021</v>
      </c>
      <c r="BU3" s="6">
        <v>2022</v>
      </c>
      <c r="BV3" s="6">
        <v>2023</v>
      </c>
      <c r="BW3" s="6">
        <v>2024</v>
      </c>
      <c r="BX3" s="6">
        <v>2021</v>
      </c>
      <c r="BY3" s="6">
        <v>2022</v>
      </c>
      <c r="BZ3" s="6">
        <v>2023</v>
      </c>
      <c r="CA3" s="6">
        <v>2024</v>
      </c>
      <c r="CB3" s="6">
        <v>2021</v>
      </c>
      <c r="CC3" s="6">
        <v>2022</v>
      </c>
      <c r="CD3" s="6">
        <v>2023</v>
      </c>
      <c r="CE3" s="6">
        <v>2024</v>
      </c>
      <c r="CF3" s="6">
        <v>2021</v>
      </c>
      <c r="CG3" s="6">
        <v>2022</v>
      </c>
      <c r="CH3" s="6">
        <v>2023</v>
      </c>
      <c r="CI3" s="6">
        <v>2024</v>
      </c>
      <c r="CJ3" s="6">
        <v>2021</v>
      </c>
      <c r="CK3" s="6">
        <v>2022</v>
      </c>
      <c r="CL3" s="6">
        <v>2023</v>
      </c>
      <c r="CM3" s="6">
        <v>2024</v>
      </c>
      <c r="CN3" s="6">
        <v>2021</v>
      </c>
      <c r="CO3" s="6">
        <v>2022</v>
      </c>
      <c r="CP3" s="6">
        <v>2023</v>
      </c>
      <c r="CQ3" s="6">
        <v>2024</v>
      </c>
      <c r="CR3" s="6">
        <v>2021</v>
      </c>
      <c r="CS3" s="6">
        <v>2022</v>
      </c>
      <c r="CT3" s="6">
        <v>2023</v>
      </c>
      <c r="CU3" s="6">
        <v>2024</v>
      </c>
    </row>
    <row r="4" spans="1:103" ht="30" x14ac:dyDescent="0.25">
      <c r="A4" s="50" t="s">
        <v>88</v>
      </c>
      <c r="B4" s="29" t="s">
        <v>118</v>
      </c>
      <c r="C4" s="21"/>
      <c r="D4" s="7">
        <v>1</v>
      </c>
      <c r="E4" s="7">
        <v>1</v>
      </c>
      <c r="F4" s="7">
        <v>1</v>
      </c>
      <c r="G4" s="7">
        <v>1</v>
      </c>
      <c r="H4" s="7">
        <v>1</v>
      </c>
      <c r="I4" s="7">
        <v>1</v>
      </c>
      <c r="J4" s="7">
        <v>1</v>
      </c>
      <c r="K4" s="7">
        <v>1</v>
      </c>
      <c r="L4" s="7">
        <v>1</v>
      </c>
      <c r="M4" s="7">
        <v>1</v>
      </c>
      <c r="N4" s="7">
        <v>1</v>
      </c>
      <c r="O4" s="7">
        <v>1</v>
      </c>
      <c r="P4" s="7">
        <v>1</v>
      </c>
      <c r="Q4" s="7">
        <v>1</v>
      </c>
      <c r="R4" s="7">
        <v>1</v>
      </c>
      <c r="S4" s="7">
        <v>1</v>
      </c>
      <c r="T4" s="7">
        <v>1</v>
      </c>
      <c r="U4" s="7">
        <v>1</v>
      </c>
      <c r="V4" s="7">
        <v>1</v>
      </c>
      <c r="W4" s="7">
        <v>1</v>
      </c>
      <c r="X4" s="7">
        <v>1</v>
      </c>
      <c r="Y4" s="7">
        <v>1</v>
      </c>
      <c r="Z4" s="7">
        <v>1</v>
      </c>
      <c r="AA4" s="7">
        <v>1</v>
      </c>
      <c r="AB4" s="7">
        <v>1</v>
      </c>
      <c r="AC4" s="7">
        <v>1</v>
      </c>
      <c r="AD4" s="7">
        <v>1</v>
      </c>
      <c r="AE4" s="7">
        <v>1</v>
      </c>
      <c r="AF4" s="7">
        <v>1</v>
      </c>
      <c r="AG4" s="7">
        <v>1</v>
      </c>
      <c r="AH4" s="7">
        <v>1</v>
      </c>
      <c r="AI4" s="7">
        <v>1</v>
      </c>
      <c r="AJ4" s="7">
        <v>1</v>
      </c>
      <c r="AK4" s="7">
        <v>1</v>
      </c>
      <c r="AL4" s="7">
        <v>1</v>
      </c>
      <c r="AM4" s="7">
        <v>1</v>
      </c>
      <c r="AN4" s="7">
        <v>1</v>
      </c>
      <c r="AO4" s="7">
        <v>1</v>
      </c>
      <c r="AP4" s="7">
        <v>1</v>
      </c>
      <c r="AQ4" s="7">
        <v>1</v>
      </c>
      <c r="AR4" s="7">
        <v>1</v>
      </c>
      <c r="AS4" s="7">
        <v>1</v>
      </c>
      <c r="AT4" s="7">
        <v>1</v>
      </c>
      <c r="AU4" s="7">
        <v>1</v>
      </c>
      <c r="AV4" s="7">
        <v>1</v>
      </c>
      <c r="AW4" s="7">
        <v>1</v>
      </c>
      <c r="AX4" s="7">
        <v>1</v>
      </c>
      <c r="AY4" s="7">
        <v>1</v>
      </c>
      <c r="AZ4" s="7">
        <v>1</v>
      </c>
      <c r="BA4" s="7">
        <v>1</v>
      </c>
      <c r="BB4" s="7">
        <v>1</v>
      </c>
      <c r="BC4" s="7">
        <v>1</v>
      </c>
      <c r="BD4" s="7">
        <v>1</v>
      </c>
      <c r="BE4" s="7">
        <v>1</v>
      </c>
      <c r="BF4" s="7">
        <v>1</v>
      </c>
      <c r="BG4" s="7">
        <v>1</v>
      </c>
      <c r="BH4" s="7">
        <v>1</v>
      </c>
      <c r="BI4" s="7">
        <v>1</v>
      </c>
      <c r="BJ4" s="7">
        <v>1</v>
      </c>
      <c r="BK4" s="7">
        <v>1</v>
      </c>
      <c r="BL4" s="7">
        <v>1</v>
      </c>
      <c r="BM4" s="7">
        <v>1</v>
      </c>
      <c r="BN4" s="7">
        <v>1</v>
      </c>
      <c r="BO4" s="7">
        <v>1</v>
      </c>
      <c r="BP4" s="7">
        <v>1</v>
      </c>
      <c r="BQ4" s="7">
        <v>1</v>
      </c>
      <c r="BR4" s="7">
        <v>1</v>
      </c>
      <c r="BS4" s="7">
        <v>1</v>
      </c>
      <c r="BT4" s="7">
        <v>1</v>
      </c>
      <c r="BU4" s="7">
        <v>1</v>
      </c>
      <c r="BV4" s="7">
        <v>1</v>
      </c>
      <c r="BW4" s="7">
        <v>1</v>
      </c>
      <c r="BX4" s="7">
        <v>1</v>
      </c>
      <c r="BY4" s="7">
        <v>1</v>
      </c>
      <c r="BZ4" s="7">
        <v>1</v>
      </c>
      <c r="CA4" s="7">
        <v>1</v>
      </c>
      <c r="CB4" s="7">
        <v>1</v>
      </c>
      <c r="CC4" s="7">
        <v>1</v>
      </c>
      <c r="CD4" s="7">
        <v>1</v>
      </c>
      <c r="CE4" s="7">
        <v>1</v>
      </c>
      <c r="CF4" s="7">
        <v>1</v>
      </c>
      <c r="CG4" s="7">
        <v>1</v>
      </c>
      <c r="CH4" s="7">
        <v>1</v>
      </c>
      <c r="CI4" s="7">
        <v>1</v>
      </c>
      <c r="CJ4" s="7">
        <v>1</v>
      </c>
      <c r="CK4" s="7">
        <v>1</v>
      </c>
      <c r="CL4" s="7">
        <v>1</v>
      </c>
      <c r="CM4" s="7">
        <v>1</v>
      </c>
      <c r="CN4" s="7">
        <v>1</v>
      </c>
      <c r="CO4" s="7">
        <v>1</v>
      </c>
      <c r="CP4" s="7">
        <v>1</v>
      </c>
      <c r="CQ4" s="7">
        <v>1</v>
      </c>
      <c r="CR4" s="7">
        <v>1</v>
      </c>
      <c r="CS4" s="7">
        <v>1</v>
      </c>
      <c r="CT4" s="7">
        <v>1</v>
      </c>
      <c r="CU4" s="7">
        <v>1</v>
      </c>
      <c r="CW4" s="5">
        <f>SUM(D4:CU4)</f>
        <v>96</v>
      </c>
      <c r="CX4" s="5">
        <f>CW4/96</f>
        <v>1</v>
      </c>
      <c r="CY4" s="34">
        <f>CX4</f>
        <v>1</v>
      </c>
    </row>
    <row r="5" spans="1:103" ht="30" x14ac:dyDescent="0.25">
      <c r="A5" s="50"/>
      <c r="B5" s="29" t="s">
        <v>97</v>
      </c>
      <c r="C5" s="21"/>
      <c r="D5" s="7">
        <v>1</v>
      </c>
      <c r="E5" s="7">
        <v>1</v>
      </c>
      <c r="F5" s="7">
        <v>1</v>
      </c>
      <c r="G5" s="7">
        <v>1</v>
      </c>
      <c r="H5" s="7">
        <v>1</v>
      </c>
      <c r="I5" s="7">
        <v>1</v>
      </c>
      <c r="J5" s="7">
        <v>1</v>
      </c>
      <c r="K5" s="7">
        <v>1</v>
      </c>
      <c r="L5" s="7">
        <v>1</v>
      </c>
      <c r="M5" s="7">
        <v>1</v>
      </c>
      <c r="N5" s="7">
        <v>1</v>
      </c>
      <c r="O5" s="7">
        <v>1</v>
      </c>
      <c r="P5" s="7">
        <v>1</v>
      </c>
      <c r="Q5" s="7">
        <v>1</v>
      </c>
      <c r="R5" s="7">
        <v>1</v>
      </c>
      <c r="S5" s="7">
        <v>1</v>
      </c>
      <c r="T5" s="7">
        <v>1</v>
      </c>
      <c r="U5" s="7">
        <v>1</v>
      </c>
      <c r="V5" s="7">
        <v>1</v>
      </c>
      <c r="W5" s="7">
        <v>1</v>
      </c>
      <c r="X5" s="7">
        <v>1</v>
      </c>
      <c r="Y5" s="7">
        <v>1</v>
      </c>
      <c r="Z5" s="7">
        <v>1</v>
      </c>
      <c r="AA5" s="7">
        <v>1</v>
      </c>
      <c r="AB5" s="7">
        <v>1</v>
      </c>
      <c r="AC5" s="7">
        <v>1</v>
      </c>
      <c r="AD5" s="7">
        <v>1</v>
      </c>
      <c r="AE5" s="7">
        <v>1</v>
      </c>
      <c r="AF5" s="7">
        <v>1</v>
      </c>
      <c r="AG5" s="7">
        <v>1</v>
      </c>
      <c r="AH5" s="7">
        <v>1</v>
      </c>
      <c r="AI5" s="7">
        <v>1</v>
      </c>
      <c r="AJ5" s="7">
        <v>1</v>
      </c>
      <c r="AK5" s="7">
        <v>1</v>
      </c>
      <c r="AL5" s="7">
        <v>1</v>
      </c>
      <c r="AM5" s="7">
        <v>1</v>
      </c>
      <c r="AN5" s="7">
        <v>1</v>
      </c>
      <c r="AO5" s="7">
        <v>1</v>
      </c>
      <c r="AP5" s="7">
        <v>1</v>
      </c>
      <c r="AQ5" s="7">
        <v>1</v>
      </c>
      <c r="AR5" s="7">
        <v>1</v>
      </c>
      <c r="AS5" s="7">
        <v>1</v>
      </c>
      <c r="AT5" s="7">
        <v>1</v>
      </c>
      <c r="AU5" s="7">
        <v>1</v>
      </c>
      <c r="AV5" s="7">
        <v>1</v>
      </c>
      <c r="AW5" s="7">
        <v>1</v>
      </c>
      <c r="AX5" s="7">
        <v>1</v>
      </c>
      <c r="AY5" s="7">
        <v>1</v>
      </c>
      <c r="AZ5" s="7">
        <v>0</v>
      </c>
      <c r="BA5" s="7">
        <v>0</v>
      </c>
      <c r="BB5" s="7">
        <v>1</v>
      </c>
      <c r="BC5" s="7">
        <v>1</v>
      </c>
      <c r="BD5" s="7">
        <v>1</v>
      </c>
      <c r="BE5" s="7">
        <v>1</v>
      </c>
      <c r="BF5" s="7">
        <v>1</v>
      </c>
      <c r="BG5" s="7">
        <v>1</v>
      </c>
      <c r="BH5" s="7">
        <v>1</v>
      </c>
      <c r="BI5" s="7">
        <v>1</v>
      </c>
      <c r="BJ5" s="7">
        <v>1</v>
      </c>
      <c r="BK5" s="7">
        <v>1</v>
      </c>
      <c r="BL5" s="7">
        <v>1</v>
      </c>
      <c r="BM5" s="7">
        <v>1</v>
      </c>
      <c r="BN5" s="7">
        <v>1</v>
      </c>
      <c r="BO5" s="7">
        <v>1</v>
      </c>
      <c r="BP5" s="7">
        <v>1</v>
      </c>
      <c r="BQ5" s="7">
        <v>1</v>
      </c>
      <c r="BR5" s="7">
        <v>1</v>
      </c>
      <c r="BS5" s="7">
        <v>1</v>
      </c>
      <c r="BT5" s="7">
        <v>1</v>
      </c>
      <c r="BU5" s="7">
        <v>1</v>
      </c>
      <c r="BV5" s="7">
        <v>1</v>
      </c>
      <c r="BW5" s="7">
        <v>1</v>
      </c>
      <c r="BX5" s="7">
        <v>1</v>
      </c>
      <c r="BY5" s="7">
        <v>1</v>
      </c>
      <c r="BZ5" s="7">
        <v>1</v>
      </c>
      <c r="CA5" s="7">
        <v>1</v>
      </c>
      <c r="CB5" s="7">
        <v>1</v>
      </c>
      <c r="CC5" s="7">
        <v>1</v>
      </c>
      <c r="CD5" s="7">
        <v>1</v>
      </c>
      <c r="CE5" s="7">
        <v>1</v>
      </c>
      <c r="CF5" s="7">
        <v>1</v>
      </c>
      <c r="CG5" s="7">
        <v>1</v>
      </c>
      <c r="CH5" s="7">
        <v>1</v>
      </c>
      <c r="CI5" s="7">
        <v>1</v>
      </c>
      <c r="CJ5" s="7">
        <v>1</v>
      </c>
      <c r="CK5" s="7">
        <v>1</v>
      </c>
      <c r="CL5" s="7">
        <v>1</v>
      </c>
      <c r="CM5" s="7">
        <v>1</v>
      </c>
      <c r="CN5" s="7">
        <v>1</v>
      </c>
      <c r="CO5" s="7">
        <v>1</v>
      </c>
      <c r="CP5" s="7">
        <v>1</v>
      </c>
      <c r="CQ5" s="7">
        <v>1</v>
      </c>
      <c r="CR5" s="7">
        <v>1</v>
      </c>
      <c r="CS5" s="7">
        <v>1</v>
      </c>
      <c r="CT5" s="7">
        <v>1</v>
      </c>
      <c r="CU5" s="7">
        <v>1</v>
      </c>
      <c r="CW5" s="5">
        <f>SUM(D5:CU5)</f>
        <v>94</v>
      </c>
      <c r="CX5" s="5">
        <f t="shared" ref="CX5:CX20" si="0">CW5/96</f>
        <v>0.97916666666666663</v>
      </c>
      <c r="CY5" s="34">
        <f t="shared" ref="CY5:CY20" si="1">CX5</f>
        <v>0.97916666666666663</v>
      </c>
    </row>
    <row r="6" spans="1:103" ht="30" x14ac:dyDescent="0.25">
      <c r="A6" s="50"/>
      <c r="B6" s="29" t="s">
        <v>111</v>
      </c>
      <c r="C6" s="21"/>
      <c r="D6" s="7">
        <v>1</v>
      </c>
      <c r="E6" s="7">
        <v>1</v>
      </c>
      <c r="F6" s="7">
        <v>1</v>
      </c>
      <c r="G6" s="7">
        <v>1</v>
      </c>
      <c r="H6" s="7">
        <v>1</v>
      </c>
      <c r="I6" s="7">
        <v>1</v>
      </c>
      <c r="J6" s="7">
        <v>1</v>
      </c>
      <c r="K6" s="7">
        <v>1</v>
      </c>
      <c r="L6" s="7">
        <v>1</v>
      </c>
      <c r="M6" s="7">
        <v>1</v>
      </c>
      <c r="N6" s="7">
        <v>1</v>
      </c>
      <c r="O6" s="7">
        <v>1</v>
      </c>
      <c r="P6" s="7">
        <v>1</v>
      </c>
      <c r="Q6" s="7">
        <v>1</v>
      </c>
      <c r="R6" s="7">
        <v>1</v>
      </c>
      <c r="S6" s="7">
        <v>1</v>
      </c>
      <c r="T6" s="7">
        <v>1</v>
      </c>
      <c r="U6" s="7">
        <v>1</v>
      </c>
      <c r="V6" s="7">
        <v>1</v>
      </c>
      <c r="W6" s="7">
        <v>1</v>
      </c>
      <c r="X6" s="7">
        <v>1</v>
      </c>
      <c r="Y6" s="7">
        <v>1</v>
      </c>
      <c r="Z6" s="7">
        <v>1</v>
      </c>
      <c r="AA6" s="7">
        <v>1</v>
      </c>
      <c r="AB6" s="7">
        <v>1</v>
      </c>
      <c r="AC6" s="7">
        <v>1</v>
      </c>
      <c r="AD6" s="7">
        <v>1</v>
      </c>
      <c r="AE6" s="7">
        <v>1</v>
      </c>
      <c r="AF6" s="7">
        <v>1</v>
      </c>
      <c r="AG6" s="7">
        <v>1</v>
      </c>
      <c r="AH6" s="7">
        <v>1</v>
      </c>
      <c r="AI6" s="7">
        <v>1</v>
      </c>
      <c r="AJ6" s="7">
        <v>1</v>
      </c>
      <c r="AK6" s="7">
        <v>1</v>
      </c>
      <c r="AL6" s="7">
        <v>1</v>
      </c>
      <c r="AM6" s="7">
        <v>1</v>
      </c>
      <c r="AN6" s="7">
        <v>1</v>
      </c>
      <c r="AO6" s="7">
        <v>1</v>
      </c>
      <c r="AP6" s="7">
        <v>1</v>
      </c>
      <c r="AQ6" s="7">
        <v>1</v>
      </c>
      <c r="AR6" s="7">
        <v>1</v>
      </c>
      <c r="AS6" s="7">
        <v>1</v>
      </c>
      <c r="AT6" s="7">
        <v>1</v>
      </c>
      <c r="AU6" s="7">
        <v>1</v>
      </c>
      <c r="AV6" s="7">
        <v>1</v>
      </c>
      <c r="AW6" s="7">
        <v>1</v>
      </c>
      <c r="AX6" s="7">
        <v>1</v>
      </c>
      <c r="AY6" s="7">
        <v>1</v>
      </c>
      <c r="AZ6" s="7">
        <v>1</v>
      </c>
      <c r="BA6" s="7">
        <v>1</v>
      </c>
      <c r="BB6" s="7">
        <v>1</v>
      </c>
      <c r="BC6" s="7">
        <v>1</v>
      </c>
      <c r="BD6" s="7">
        <v>1</v>
      </c>
      <c r="BE6" s="7">
        <v>1</v>
      </c>
      <c r="BF6" s="7">
        <v>1</v>
      </c>
      <c r="BG6" s="7">
        <v>1</v>
      </c>
      <c r="BH6" s="7">
        <v>1</v>
      </c>
      <c r="BI6" s="7">
        <v>1</v>
      </c>
      <c r="BJ6" s="7">
        <v>1</v>
      </c>
      <c r="BK6" s="7">
        <v>1</v>
      </c>
      <c r="BL6" s="7">
        <v>1</v>
      </c>
      <c r="BM6" s="7">
        <v>1</v>
      </c>
      <c r="BN6" s="7">
        <v>1</v>
      </c>
      <c r="BO6" s="7">
        <v>1</v>
      </c>
      <c r="BP6" s="7">
        <v>1</v>
      </c>
      <c r="BQ6" s="7">
        <v>1</v>
      </c>
      <c r="BR6" s="7">
        <v>1</v>
      </c>
      <c r="BS6" s="7">
        <v>1</v>
      </c>
      <c r="BT6" s="7">
        <v>1</v>
      </c>
      <c r="BU6" s="7">
        <v>1</v>
      </c>
      <c r="BV6" s="7">
        <v>1</v>
      </c>
      <c r="BW6" s="7">
        <v>1</v>
      </c>
      <c r="BX6" s="7">
        <v>1</v>
      </c>
      <c r="BY6" s="7">
        <v>1</v>
      </c>
      <c r="BZ6" s="7">
        <v>1</v>
      </c>
      <c r="CA6" s="7">
        <v>1</v>
      </c>
      <c r="CB6" s="7">
        <v>1</v>
      </c>
      <c r="CC6" s="7">
        <v>1</v>
      </c>
      <c r="CD6" s="7">
        <v>1</v>
      </c>
      <c r="CE6" s="7">
        <v>1</v>
      </c>
      <c r="CF6" s="7">
        <v>1</v>
      </c>
      <c r="CG6" s="7">
        <v>1</v>
      </c>
      <c r="CH6" s="7">
        <v>1</v>
      </c>
      <c r="CI6" s="7">
        <v>1</v>
      </c>
      <c r="CJ6" s="7">
        <v>1</v>
      </c>
      <c r="CK6" s="7">
        <v>1</v>
      </c>
      <c r="CL6" s="7">
        <v>1</v>
      </c>
      <c r="CM6" s="7">
        <v>1</v>
      </c>
      <c r="CN6" s="7">
        <v>1</v>
      </c>
      <c r="CO6" s="7">
        <v>1</v>
      </c>
      <c r="CP6" s="7">
        <v>1</v>
      </c>
      <c r="CQ6" s="7">
        <v>1</v>
      </c>
      <c r="CR6" s="7">
        <v>1</v>
      </c>
      <c r="CS6" s="7">
        <v>1</v>
      </c>
      <c r="CT6" s="7">
        <v>1</v>
      </c>
      <c r="CU6" s="7">
        <v>1</v>
      </c>
      <c r="CW6" s="5">
        <f t="shared" ref="CW6:CW20" si="2">SUM(D6:CU6)</f>
        <v>96</v>
      </c>
      <c r="CX6" s="5">
        <f t="shared" si="0"/>
        <v>1</v>
      </c>
      <c r="CY6" s="34">
        <f t="shared" si="1"/>
        <v>1</v>
      </c>
    </row>
    <row r="7" spans="1:103" ht="30" x14ac:dyDescent="0.25">
      <c r="A7" s="50"/>
      <c r="B7" s="29" t="s">
        <v>112</v>
      </c>
      <c r="C7" s="21"/>
      <c r="D7" s="7">
        <v>1</v>
      </c>
      <c r="E7" s="7">
        <v>1</v>
      </c>
      <c r="F7" s="7">
        <v>1</v>
      </c>
      <c r="G7" s="7">
        <v>1</v>
      </c>
      <c r="H7" s="7">
        <v>1</v>
      </c>
      <c r="I7" s="7">
        <v>1</v>
      </c>
      <c r="J7" s="7">
        <v>1</v>
      </c>
      <c r="K7" s="7">
        <v>1</v>
      </c>
      <c r="L7" s="7">
        <v>0</v>
      </c>
      <c r="M7" s="7">
        <v>0</v>
      </c>
      <c r="N7" s="7">
        <v>0</v>
      </c>
      <c r="O7" s="7">
        <v>0</v>
      </c>
      <c r="P7" s="7">
        <v>0</v>
      </c>
      <c r="Q7" s="7">
        <v>0</v>
      </c>
      <c r="R7" s="7">
        <v>0</v>
      </c>
      <c r="S7" s="7">
        <v>0</v>
      </c>
      <c r="T7" s="7">
        <v>1</v>
      </c>
      <c r="U7" s="7">
        <v>1</v>
      </c>
      <c r="V7" s="7">
        <v>1</v>
      </c>
      <c r="W7" s="7">
        <v>1</v>
      </c>
      <c r="X7" s="7">
        <v>1</v>
      </c>
      <c r="Y7" s="7">
        <v>1</v>
      </c>
      <c r="Z7" s="7">
        <v>1</v>
      </c>
      <c r="AA7" s="7">
        <v>1</v>
      </c>
      <c r="AB7" s="7">
        <v>1</v>
      </c>
      <c r="AC7" s="7">
        <v>1</v>
      </c>
      <c r="AD7" s="7">
        <v>1</v>
      </c>
      <c r="AE7" s="7">
        <v>1</v>
      </c>
      <c r="AF7" s="7">
        <v>1</v>
      </c>
      <c r="AG7" s="7">
        <v>1</v>
      </c>
      <c r="AH7" s="7">
        <v>1</v>
      </c>
      <c r="AI7" s="7">
        <v>1</v>
      </c>
      <c r="AJ7" s="7">
        <v>1</v>
      </c>
      <c r="AK7" s="7">
        <v>1</v>
      </c>
      <c r="AL7" s="7">
        <v>1</v>
      </c>
      <c r="AM7" s="7">
        <v>1</v>
      </c>
      <c r="AN7" s="7">
        <v>1</v>
      </c>
      <c r="AO7" s="7">
        <v>1</v>
      </c>
      <c r="AP7" s="7">
        <v>1</v>
      </c>
      <c r="AQ7" s="7">
        <v>0</v>
      </c>
      <c r="AR7" s="7">
        <v>0</v>
      </c>
      <c r="AS7" s="7">
        <v>0</v>
      </c>
      <c r="AT7" s="7">
        <v>0</v>
      </c>
      <c r="AU7" s="7">
        <v>0</v>
      </c>
      <c r="AV7" s="7">
        <v>1</v>
      </c>
      <c r="AW7" s="7">
        <v>1</v>
      </c>
      <c r="AX7" s="7">
        <v>0</v>
      </c>
      <c r="AY7" s="7">
        <v>0</v>
      </c>
      <c r="AZ7" s="7">
        <v>1</v>
      </c>
      <c r="BA7" s="7">
        <v>1</v>
      </c>
      <c r="BB7" s="7">
        <v>1</v>
      </c>
      <c r="BC7" s="7">
        <v>1</v>
      </c>
      <c r="BD7" s="7">
        <v>1</v>
      </c>
      <c r="BE7" s="7">
        <v>1</v>
      </c>
      <c r="BF7" s="7">
        <v>1</v>
      </c>
      <c r="BG7" s="7">
        <v>1</v>
      </c>
      <c r="BH7" s="7">
        <v>1</v>
      </c>
      <c r="BI7" s="7">
        <v>1</v>
      </c>
      <c r="BJ7" s="7">
        <v>1</v>
      </c>
      <c r="BK7" s="7">
        <v>1</v>
      </c>
      <c r="BL7" s="7">
        <v>1</v>
      </c>
      <c r="BM7" s="7">
        <v>1</v>
      </c>
      <c r="BN7" s="7">
        <v>1</v>
      </c>
      <c r="BO7" s="7">
        <v>1</v>
      </c>
      <c r="BP7" s="7">
        <v>1</v>
      </c>
      <c r="BQ7" s="7">
        <v>1</v>
      </c>
      <c r="BR7" s="7">
        <v>1</v>
      </c>
      <c r="BS7" s="7">
        <v>1</v>
      </c>
      <c r="BT7" s="7">
        <v>1</v>
      </c>
      <c r="BU7" s="7">
        <v>1</v>
      </c>
      <c r="BV7" s="7">
        <v>1</v>
      </c>
      <c r="BW7" s="7">
        <v>1</v>
      </c>
      <c r="BX7" s="7">
        <v>1</v>
      </c>
      <c r="BY7" s="7">
        <v>1</v>
      </c>
      <c r="BZ7" s="7">
        <v>1</v>
      </c>
      <c r="CA7" s="7">
        <v>1</v>
      </c>
      <c r="CB7" s="7">
        <v>1</v>
      </c>
      <c r="CC7" s="7">
        <v>1</v>
      </c>
      <c r="CD7" s="7">
        <v>1</v>
      </c>
      <c r="CE7" s="7">
        <v>1</v>
      </c>
      <c r="CF7" s="7">
        <v>1</v>
      </c>
      <c r="CG7" s="7">
        <v>1</v>
      </c>
      <c r="CH7" s="7">
        <v>1</v>
      </c>
      <c r="CI7" s="7">
        <v>1</v>
      </c>
      <c r="CJ7" s="7">
        <v>0</v>
      </c>
      <c r="CK7" s="7">
        <v>0</v>
      </c>
      <c r="CL7" s="7">
        <v>0</v>
      </c>
      <c r="CM7" s="7">
        <v>0</v>
      </c>
      <c r="CN7" s="7">
        <v>1</v>
      </c>
      <c r="CO7" s="7">
        <v>1</v>
      </c>
      <c r="CP7" s="7">
        <v>1</v>
      </c>
      <c r="CQ7" s="7">
        <v>1</v>
      </c>
      <c r="CR7" s="7">
        <v>1</v>
      </c>
      <c r="CS7" s="7">
        <v>1</v>
      </c>
      <c r="CT7" s="7">
        <v>1</v>
      </c>
      <c r="CU7" s="7">
        <v>1</v>
      </c>
      <c r="CW7" s="5">
        <f t="shared" si="2"/>
        <v>77</v>
      </c>
      <c r="CX7" s="5">
        <f t="shared" si="0"/>
        <v>0.80208333333333337</v>
      </c>
      <c r="CY7" s="34">
        <f t="shared" si="1"/>
        <v>0.80208333333333337</v>
      </c>
    </row>
    <row r="8" spans="1:103" ht="31.5" customHeight="1" x14ac:dyDescent="0.25">
      <c r="A8" s="50"/>
      <c r="B8" s="32" t="s">
        <v>107</v>
      </c>
      <c r="C8" s="21"/>
      <c r="D8" s="7">
        <v>1</v>
      </c>
      <c r="E8" s="7">
        <v>1</v>
      </c>
      <c r="F8" s="7">
        <v>1</v>
      </c>
      <c r="G8" s="7">
        <v>1</v>
      </c>
      <c r="H8" s="7">
        <v>1</v>
      </c>
      <c r="I8" s="7">
        <v>1</v>
      </c>
      <c r="J8" s="7">
        <v>1</v>
      </c>
      <c r="K8" s="7">
        <v>1</v>
      </c>
      <c r="L8" s="7">
        <v>1</v>
      </c>
      <c r="M8" s="7">
        <v>1</v>
      </c>
      <c r="N8" s="7">
        <v>1</v>
      </c>
      <c r="O8" s="7">
        <v>1</v>
      </c>
      <c r="P8" s="7">
        <v>1</v>
      </c>
      <c r="Q8" s="7">
        <v>1</v>
      </c>
      <c r="R8" s="7">
        <v>1</v>
      </c>
      <c r="S8" s="7">
        <v>1</v>
      </c>
      <c r="T8" s="7">
        <v>1</v>
      </c>
      <c r="U8" s="7">
        <v>1</v>
      </c>
      <c r="V8" s="7">
        <v>1</v>
      </c>
      <c r="W8" s="7">
        <v>1</v>
      </c>
      <c r="X8" s="7">
        <v>1</v>
      </c>
      <c r="Y8" s="7">
        <v>1</v>
      </c>
      <c r="Z8" s="7">
        <v>1</v>
      </c>
      <c r="AA8" s="7">
        <v>1</v>
      </c>
      <c r="AB8" s="7">
        <v>1</v>
      </c>
      <c r="AC8" s="7">
        <v>1</v>
      </c>
      <c r="AD8" s="7">
        <v>1</v>
      </c>
      <c r="AE8" s="7">
        <v>1</v>
      </c>
      <c r="AF8" s="7">
        <v>1</v>
      </c>
      <c r="AG8" s="7">
        <v>1</v>
      </c>
      <c r="AH8" s="7">
        <v>1</v>
      </c>
      <c r="AI8" s="7">
        <v>1</v>
      </c>
      <c r="AJ8" s="7">
        <v>1</v>
      </c>
      <c r="AK8" s="7">
        <v>1</v>
      </c>
      <c r="AL8" s="7">
        <v>1</v>
      </c>
      <c r="AM8" s="7">
        <v>1</v>
      </c>
      <c r="AN8" s="7">
        <v>1</v>
      </c>
      <c r="AO8" s="7">
        <v>1</v>
      </c>
      <c r="AP8" s="7">
        <v>1</v>
      </c>
      <c r="AQ8" s="7">
        <v>1</v>
      </c>
      <c r="AR8" s="7">
        <v>1</v>
      </c>
      <c r="AS8" s="7">
        <v>1</v>
      </c>
      <c r="AT8" s="7">
        <v>1</v>
      </c>
      <c r="AU8" s="7">
        <v>1</v>
      </c>
      <c r="AV8" s="7">
        <v>1</v>
      </c>
      <c r="AW8" s="7">
        <v>1</v>
      </c>
      <c r="AX8" s="7">
        <v>1</v>
      </c>
      <c r="AY8" s="7">
        <v>1</v>
      </c>
      <c r="AZ8" s="7">
        <v>1</v>
      </c>
      <c r="BA8" s="7">
        <v>1</v>
      </c>
      <c r="BB8" s="7">
        <v>1</v>
      </c>
      <c r="BC8" s="7">
        <v>1</v>
      </c>
      <c r="BD8" s="7">
        <v>1</v>
      </c>
      <c r="BE8" s="7">
        <v>1</v>
      </c>
      <c r="BF8" s="7">
        <v>1</v>
      </c>
      <c r="BG8" s="7">
        <v>1</v>
      </c>
      <c r="BH8" s="7">
        <v>1</v>
      </c>
      <c r="BI8" s="7">
        <v>1</v>
      </c>
      <c r="BJ8" s="7">
        <v>1</v>
      </c>
      <c r="BK8" s="7">
        <v>1</v>
      </c>
      <c r="BL8" s="7">
        <v>1</v>
      </c>
      <c r="BM8" s="7">
        <v>1</v>
      </c>
      <c r="BN8" s="7">
        <v>1</v>
      </c>
      <c r="BO8" s="7">
        <v>1</v>
      </c>
      <c r="BP8" s="7">
        <v>1</v>
      </c>
      <c r="BQ8" s="7">
        <v>1</v>
      </c>
      <c r="BR8" s="7">
        <v>1</v>
      </c>
      <c r="BS8" s="7">
        <v>1</v>
      </c>
      <c r="BT8" s="7">
        <v>1</v>
      </c>
      <c r="BU8" s="7">
        <v>1</v>
      </c>
      <c r="BV8" s="7">
        <v>1</v>
      </c>
      <c r="BW8" s="7">
        <v>1</v>
      </c>
      <c r="BX8" s="7">
        <v>1</v>
      </c>
      <c r="BY8" s="7">
        <v>1</v>
      </c>
      <c r="BZ8" s="7">
        <v>1</v>
      </c>
      <c r="CA8" s="7">
        <v>1</v>
      </c>
      <c r="CB8" s="7">
        <v>1</v>
      </c>
      <c r="CC8" s="7">
        <v>1</v>
      </c>
      <c r="CD8" s="7">
        <v>1</v>
      </c>
      <c r="CE8" s="7">
        <v>1</v>
      </c>
      <c r="CF8" s="7">
        <v>1</v>
      </c>
      <c r="CG8" s="7">
        <v>1</v>
      </c>
      <c r="CH8" s="7">
        <v>1</v>
      </c>
      <c r="CI8" s="7">
        <v>1</v>
      </c>
      <c r="CJ8" s="7">
        <v>1</v>
      </c>
      <c r="CK8" s="7">
        <v>1</v>
      </c>
      <c r="CL8" s="7">
        <v>1</v>
      </c>
      <c r="CM8" s="7">
        <v>1</v>
      </c>
      <c r="CN8" s="7">
        <v>1</v>
      </c>
      <c r="CO8" s="7">
        <v>1</v>
      </c>
      <c r="CP8" s="7">
        <v>1</v>
      </c>
      <c r="CQ8" s="7">
        <v>1</v>
      </c>
      <c r="CR8" s="7">
        <v>1</v>
      </c>
      <c r="CS8" s="7">
        <v>1</v>
      </c>
      <c r="CT8" s="7">
        <v>1</v>
      </c>
      <c r="CU8" s="7">
        <v>1</v>
      </c>
      <c r="CW8" s="5">
        <f t="shared" si="2"/>
        <v>96</v>
      </c>
      <c r="CX8" s="5">
        <f t="shared" si="0"/>
        <v>1</v>
      </c>
      <c r="CY8" s="34">
        <f t="shared" si="1"/>
        <v>1</v>
      </c>
    </row>
    <row r="9" spans="1:103" ht="30" x14ac:dyDescent="0.25">
      <c r="A9" s="51" t="s">
        <v>91</v>
      </c>
      <c r="B9" s="29" t="s">
        <v>98</v>
      </c>
      <c r="C9" s="21"/>
      <c r="D9" s="7">
        <v>1</v>
      </c>
      <c r="E9" s="7">
        <v>1</v>
      </c>
      <c r="F9" s="7">
        <v>1</v>
      </c>
      <c r="G9" s="7">
        <v>1</v>
      </c>
      <c r="H9" s="7">
        <v>1</v>
      </c>
      <c r="I9" s="7">
        <v>1</v>
      </c>
      <c r="J9" s="7">
        <v>1</v>
      </c>
      <c r="K9" s="7">
        <v>1</v>
      </c>
      <c r="L9" s="7">
        <v>1</v>
      </c>
      <c r="M9" s="7">
        <v>1</v>
      </c>
      <c r="N9" s="7">
        <v>1</v>
      </c>
      <c r="O9" s="7">
        <v>1</v>
      </c>
      <c r="P9" s="7">
        <v>1</v>
      </c>
      <c r="Q9" s="7">
        <v>1</v>
      </c>
      <c r="R9" s="7">
        <v>1</v>
      </c>
      <c r="S9" s="7">
        <v>1</v>
      </c>
      <c r="T9" s="7">
        <v>1</v>
      </c>
      <c r="U9" s="7">
        <v>1</v>
      </c>
      <c r="V9" s="7">
        <v>1</v>
      </c>
      <c r="W9" s="7">
        <v>1</v>
      </c>
      <c r="X9" s="7">
        <v>1</v>
      </c>
      <c r="Y9" s="7">
        <v>1</v>
      </c>
      <c r="Z9" s="7">
        <v>1</v>
      </c>
      <c r="AA9" s="7">
        <v>1</v>
      </c>
      <c r="AB9" s="7">
        <v>1</v>
      </c>
      <c r="AC9" s="7">
        <v>1</v>
      </c>
      <c r="AD9" s="7">
        <v>1</v>
      </c>
      <c r="AE9" s="7">
        <v>1</v>
      </c>
      <c r="AF9" s="7">
        <v>1</v>
      </c>
      <c r="AG9" s="7">
        <v>1</v>
      </c>
      <c r="AH9" s="7">
        <v>1</v>
      </c>
      <c r="AI9" s="7">
        <v>1</v>
      </c>
      <c r="AJ9" s="7">
        <v>1</v>
      </c>
      <c r="AK9" s="7">
        <v>1</v>
      </c>
      <c r="AL9" s="7">
        <v>1</v>
      </c>
      <c r="AM9" s="7">
        <v>1</v>
      </c>
      <c r="AN9" s="7">
        <v>1</v>
      </c>
      <c r="AO9" s="7">
        <v>1</v>
      </c>
      <c r="AP9" s="7">
        <v>1</v>
      </c>
      <c r="AQ9" s="7">
        <v>1</v>
      </c>
      <c r="AR9" s="7">
        <v>1</v>
      </c>
      <c r="AS9" s="7">
        <v>1</v>
      </c>
      <c r="AT9" s="7">
        <v>1</v>
      </c>
      <c r="AU9" s="7">
        <v>1</v>
      </c>
      <c r="AV9" s="7">
        <v>1</v>
      </c>
      <c r="AW9" s="7">
        <v>1</v>
      </c>
      <c r="AX9" s="7">
        <v>0</v>
      </c>
      <c r="AY9" s="7">
        <v>0</v>
      </c>
      <c r="AZ9" s="7">
        <v>0</v>
      </c>
      <c r="BA9" s="7">
        <v>1</v>
      </c>
      <c r="BB9" s="7">
        <v>1</v>
      </c>
      <c r="BC9" s="7">
        <v>1</v>
      </c>
      <c r="BD9" s="7">
        <v>1</v>
      </c>
      <c r="BE9" s="7">
        <v>1</v>
      </c>
      <c r="BF9" s="7">
        <v>1</v>
      </c>
      <c r="BG9" s="7">
        <v>1</v>
      </c>
      <c r="BH9" s="7">
        <v>1</v>
      </c>
      <c r="BI9" s="7">
        <v>1</v>
      </c>
      <c r="BJ9" s="7">
        <v>1</v>
      </c>
      <c r="BK9" s="7">
        <v>1</v>
      </c>
      <c r="BL9" s="7">
        <v>1</v>
      </c>
      <c r="BM9" s="7">
        <v>1</v>
      </c>
      <c r="BN9" s="7">
        <v>1</v>
      </c>
      <c r="BO9" s="7">
        <v>1</v>
      </c>
      <c r="BP9" s="7">
        <v>1</v>
      </c>
      <c r="BQ9" s="7">
        <v>1</v>
      </c>
      <c r="BR9" s="7">
        <v>1</v>
      </c>
      <c r="BS9" s="7">
        <v>1</v>
      </c>
      <c r="BT9" s="7">
        <v>1</v>
      </c>
      <c r="BU9" s="7">
        <v>1</v>
      </c>
      <c r="BV9" s="7">
        <v>1</v>
      </c>
      <c r="BW9" s="7">
        <v>1</v>
      </c>
      <c r="BX9" s="7">
        <v>1</v>
      </c>
      <c r="BY9" s="7">
        <v>1</v>
      </c>
      <c r="BZ9" s="7">
        <v>1</v>
      </c>
      <c r="CA9" s="7">
        <v>1</v>
      </c>
      <c r="CB9" s="7">
        <v>1</v>
      </c>
      <c r="CC9" s="7">
        <v>1</v>
      </c>
      <c r="CD9" s="7">
        <v>1</v>
      </c>
      <c r="CE9" s="7">
        <v>1</v>
      </c>
      <c r="CF9" s="7">
        <v>1</v>
      </c>
      <c r="CG9" s="7">
        <v>1</v>
      </c>
      <c r="CH9" s="7">
        <v>1</v>
      </c>
      <c r="CI9" s="7">
        <v>1</v>
      </c>
      <c r="CJ9" s="7">
        <v>1</v>
      </c>
      <c r="CK9" s="7">
        <v>1</v>
      </c>
      <c r="CL9" s="7">
        <v>1</v>
      </c>
      <c r="CM9" s="7">
        <v>1</v>
      </c>
      <c r="CN9" s="7">
        <v>1</v>
      </c>
      <c r="CO9" s="7">
        <v>1</v>
      </c>
      <c r="CP9" s="7">
        <v>1</v>
      </c>
      <c r="CQ9" s="7">
        <v>1</v>
      </c>
      <c r="CR9" s="7">
        <v>1</v>
      </c>
      <c r="CS9" s="7">
        <v>1</v>
      </c>
      <c r="CT9" s="7">
        <v>1</v>
      </c>
      <c r="CU9" s="7">
        <v>1</v>
      </c>
      <c r="CW9" s="5">
        <f t="shared" si="2"/>
        <v>93</v>
      </c>
      <c r="CX9" s="5">
        <f t="shared" si="0"/>
        <v>0.96875</v>
      </c>
      <c r="CY9" s="34">
        <f t="shared" si="1"/>
        <v>0.96875</v>
      </c>
    </row>
    <row r="10" spans="1:103" ht="30" x14ac:dyDescent="0.25">
      <c r="A10" s="51"/>
      <c r="B10" s="29" t="s">
        <v>99</v>
      </c>
      <c r="C10" s="21"/>
      <c r="D10" s="7">
        <v>1</v>
      </c>
      <c r="E10" s="7">
        <v>1</v>
      </c>
      <c r="F10" s="7">
        <v>1</v>
      </c>
      <c r="G10" s="7">
        <v>1</v>
      </c>
      <c r="H10" s="7">
        <v>1</v>
      </c>
      <c r="I10" s="7">
        <v>1</v>
      </c>
      <c r="J10" s="7">
        <v>1</v>
      </c>
      <c r="K10" s="7">
        <v>1</v>
      </c>
      <c r="L10" s="7">
        <v>1</v>
      </c>
      <c r="M10" s="7">
        <v>1</v>
      </c>
      <c r="N10" s="7">
        <v>1</v>
      </c>
      <c r="O10" s="7">
        <v>1</v>
      </c>
      <c r="P10" s="7">
        <v>1</v>
      </c>
      <c r="Q10" s="7">
        <v>1</v>
      </c>
      <c r="R10" s="7">
        <v>1</v>
      </c>
      <c r="S10" s="7">
        <v>1</v>
      </c>
      <c r="T10" s="7">
        <v>1</v>
      </c>
      <c r="U10" s="7">
        <v>1</v>
      </c>
      <c r="V10" s="7">
        <v>1</v>
      </c>
      <c r="W10" s="7">
        <v>1</v>
      </c>
      <c r="X10" s="7">
        <v>1</v>
      </c>
      <c r="Y10" s="7">
        <v>1</v>
      </c>
      <c r="Z10" s="7">
        <v>1</v>
      </c>
      <c r="AA10" s="7">
        <v>1</v>
      </c>
      <c r="AB10" s="7">
        <v>1</v>
      </c>
      <c r="AC10" s="7">
        <v>1</v>
      </c>
      <c r="AD10" s="7">
        <v>1</v>
      </c>
      <c r="AE10" s="7">
        <v>1</v>
      </c>
      <c r="AF10" s="7">
        <v>1</v>
      </c>
      <c r="AG10" s="7">
        <v>1</v>
      </c>
      <c r="AH10" s="7">
        <v>1</v>
      </c>
      <c r="AI10" s="7">
        <v>1</v>
      </c>
      <c r="AJ10" s="7">
        <v>1</v>
      </c>
      <c r="AK10" s="7">
        <v>1</v>
      </c>
      <c r="AL10" s="7">
        <v>1</v>
      </c>
      <c r="AM10" s="7">
        <v>1</v>
      </c>
      <c r="AN10" s="7">
        <v>1</v>
      </c>
      <c r="AO10" s="7">
        <v>1</v>
      </c>
      <c r="AP10" s="7">
        <v>1</v>
      </c>
      <c r="AQ10" s="7">
        <v>1</v>
      </c>
      <c r="AR10" s="7">
        <v>1</v>
      </c>
      <c r="AS10" s="7">
        <v>1</v>
      </c>
      <c r="AT10" s="7">
        <v>1</v>
      </c>
      <c r="AU10" s="7">
        <v>1</v>
      </c>
      <c r="AV10" s="7">
        <v>1</v>
      </c>
      <c r="AW10" s="7">
        <v>1</v>
      </c>
      <c r="AX10" s="7">
        <v>1</v>
      </c>
      <c r="AY10" s="7">
        <v>1</v>
      </c>
      <c r="AZ10" s="7">
        <v>0</v>
      </c>
      <c r="BA10" s="7">
        <v>1</v>
      </c>
      <c r="BB10" s="7">
        <v>1</v>
      </c>
      <c r="BC10" s="7">
        <v>1</v>
      </c>
      <c r="BD10" s="7">
        <v>1</v>
      </c>
      <c r="BE10" s="7">
        <v>1</v>
      </c>
      <c r="BF10" s="7">
        <v>1</v>
      </c>
      <c r="BG10" s="7">
        <v>1</v>
      </c>
      <c r="BH10" s="7">
        <v>1</v>
      </c>
      <c r="BI10" s="7">
        <v>1</v>
      </c>
      <c r="BJ10" s="7">
        <v>1</v>
      </c>
      <c r="BK10" s="7">
        <v>1</v>
      </c>
      <c r="BL10" s="7">
        <v>1</v>
      </c>
      <c r="BM10" s="7">
        <v>1</v>
      </c>
      <c r="BN10" s="7">
        <v>1</v>
      </c>
      <c r="BO10" s="7">
        <v>1</v>
      </c>
      <c r="BP10" s="7">
        <v>1</v>
      </c>
      <c r="BQ10" s="7">
        <v>1</v>
      </c>
      <c r="BR10" s="7">
        <v>1</v>
      </c>
      <c r="BS10" s="7">
        <v>1</v>
      </c>
      <c r="BT10" s="7">
        <v>1</v>
      </c>
      <c r="BU10" s="7">
        <v>1</v>
      </c>
      <c r="BV10" s="7">
        <v>1</v>
      </c>
      <c r="BW10" s="7">
        <v>1</v>
      </c>
      <c r="BX10" s="7">
        <v>1</v>
      </c>
      <c r="BY10" s="7">
        <v>1</v>
      </c>
      <c r="BZ10" s="7">
        <v>1</v>
      </c>
      <c r="CA10" s="7">
        <v>1</v>
      </c>
      <c r="CB10" s="7">
        <v>1</v>
      </c>
      <c r="CC10" s="7">
        <v>1</v>
      </c>
      <c r="CD10" s="7">
        <v>1</v>
      </c>
      <c r="CE10" s="7">
        <v>1</v>
      </c>
      <c r="CF10" s="7">
        <v>1</v>
      </c>
      <c r="CG10" s="7">
        <v>1</v>
      </c>
      <c r="CH10" s="7">
        <v>1</v>
      </c>
      <c r="CI10" s="7">
        <v>1</v>
      </c>
      <c r="CJ10" s="7">
        <v>1</v>
      </c>
      <c r="CK10" s="7">
        <v>1</v>
      </c>
      <c r="CL10" s="7">
        <v>1</v>
      </c>
      <c r="CM10" s="7">
        <v>1</v>
      </c>
      <c r="CN10" s="7">
        <v>1</v>
      </c>
      <c r="CO10" s="7">
        <v>1</v>
      </c>
      <c r="CP10" s="7">
        <v>1</v>
      </c>
      <c r="CQ10" s="7">
        <v>1</v>
      </c>
      <c r="CR10" s="7">
        <v>1</v>
      </c>
      <c r="CS10" s="7">
        <v>1</v>
      </c>
      <c r="CT10" s="7">
        <v>1</v>
      </c>
      <c r="CU10" s="7">
        <v>1</v>
      </c>
      <c r="CW10" s="5">
        <f t="shared" si="2"/>
        <v>95</v>
      </c>
      <c r="CX10" s="5">
        <f t="shared" si="0"/>
        <v>0.98958333333333337</v>
      </c>
      <c r="CY10" s="34">
        <f t="shared" si="1"/>
        <v>0.98958333333333337</v>
      </c>
    </row>
    <row r="11" spans="1:103" ht="45" customHeight="1" x14ac:dyDescent="0.25">
      <c r="A11" s="51"/>
      <c r="B11" s="29" t="s">
        <v>108</v>
      </c>
      <c r="C11" s="21"/>
      <c r="D11" s="7">
        <v>1</v>
      </c>
      <c r="E11" s="7">
        <v>1</v>
      </c>
      <c r="F11" s="7">
        <v>1</v>
      </c>
      <c r="G11" s="7">
        <v>1</v>
      </c>
      <c r="H11" s="7">
        <v>0</v>
      </c>
      <c r="I11" s="7">
        <v>1</v>
      </c>
      <c r="J11" s="7">
        <v>1</v>
      </c>
      <c r="K11" s="7">
        <v>1</v>
      </c>
      <c r="L11" s="7">
        <v>0</v>
      </c>
      <c r="M11" s="7">
        <v>0</v>
      </c>
      <c r="N11" s="7">
        <v>1</v>
      </c>
      <c r="O11" s="7">
        <v>1</v>
      </c>
      <c r="P11" s="7">
        <v>1</v>
      </c>
      <c r="Q11" s="7">
        <v>1</v>
      </c>
      <c r="R11" s="7">
        <v>1</v>
      </c>
      <c r="S11" s="7">
        <v>1</v>
      </c>
      <c r="T11" s="7">
        <v>1</v>
      </c>
      <c r="U11" s="7">
        <v>1</v>
      </c>
      <c r="V11" s="7">
        <v>1</v>
      </c>
      <c r="W11" s="7">
        <v>1</v>
      </c>
      <c r="X11" s="7">
        <v>1</v>
      </c>
      <c r="Y11" s="7">
        <v>1</v>
      </c>
      <c r="Z11" s="7">
        <v>1</v>
      </c>
      <c r="AA11" s="7">
        <v>1</v>
      </c>
      <c r="AB11" s="7">
        <v>1</v>
      </c>
      <c r="AC11" s="7">
        <v>1</v>
      </c>
      <c r="AD11" s="7">
        <v>1</v>
      </c>
      <c r="AE11" s="7">
        <v>1</v>
      </c>
      <c r="AF11" s="7">
        <v>1</v>
      </c>
      <c r="AG11" s="7">
        <v>1</v>
      </c>
      <c r="AH11" s="7">
        <v>1</v>
      </c>
      <c r="AI11" s="7">
        <v>1</v>
      </c>
      <c r="AJ11" s="7">
        <v>0</v>
      </c>
      <c r="AK11" s="7">
        <v>0</v>
      </c>
      <c r="AL11" s="7">
        <v>1</v>
      </c>
      <c r="AM11" s="7">
        <v>1</v>
      </c>
      <c r="AN11" s="7">
        <v>1</v>
      </c>
      <c r="AO11" s="7">
        <v>1</v>
      </c>
      <c r="AP11" s="7">
        <v>1</v>
      </c>
      <c r="AQ11" s="7">
        <v>1</v>
      </c>
      <c r="AR11" s="7">
        <v>1</v>
      </c>
      <c r="AS11" s="7">
        <v>1</v>
      </c>
      <c r="AT11" s="7">
        <v>1</v>
      </c>
      <c r="AU11" s="7">
        <v>1</v>
      </c>
      <c r="AV11" s="7">
        <v>1</v>
      </c>
      <c r="AW11" s="7">
        <v>1</v>
      </c>
      <c r="AX11" s="7">
        <v>1</v>
      </c>
      <c r="AY11" s="7">
        <v>1</v>
      </c>
      <c r="AZ11" s="7">
        <v>1</v>
      </c>
      <c r="BA11" s="7">
        <v>1</v>
      </c>
      <c r="BB11" s="7">
        <v>1</v>
      </c>
      <c r="BC11" s="7">
        <v>1</v>
      </c>
      <c r="BD11" s="7">
        <v>1</v>
      </c>
      <c r="BE11" s="7">
        <v>1</v>
      </c>
      <c r="BF11" s="7">
        <v>1</v>
      </c>
      <c r="BG11" s="7">
        <v>1</v>
      </c>
      <c r="BH11" s="7">
        <v>1</v>
      </c>
      <c r="BI11" s="7">
        <v>0</v>
      </c>
      <c r="BJ11" s="7">
        <v>1</v>
      </c>
      <c r="BK11" s="7">
        <v>1</v>
      </c>
      <c r="BL11" s="7">
        <v>1</v>
      </c>
      <c r="BM11" s="7">
        <v>1</v>
      </c>
      <c r="BN11" s="7">
        <v>1</v>
      </c>
      <c r="BO11" s="7">
        <v>1</v>
      </c>
      <c r="BP11" s="7">
        <v>1</v>
      </c>
      <c r="BQ11" s="7">
        <v>1</v>
      </c>
      <c r="BR11" s="7">
        <v>1</v>
      </c>
      <c r="BS11" s="7">
        <v>1</v>
      </c>
      <c r="BT11" s="7">
        <v>1</v>
      </c>
      <c r="BU11" s="7">
        <v>1</v>
      </c>
      <c r="BV11" s="7">
        <v>1</v>
      </c>
      <c r="BW11" s="7">
        <v>1</v>
      </c>
      <c r="BX11" s="7">
        <v>1</v>
      </c>
      <c r="BY11" s="7">
        <v>1</v>
      </c>
      <c r="BZ11" s="7">
        <v>1</v>
      </c>
      <c r="CA11" s="7">
        <v>1</v>
      </c>
      <c r="CB11" s="7">
        <v>1</v>
      </c>
      <c r="CC11" s="7">
        <v>1</v>
      </c>
      <c r="CD11" s="7">
        <v>1</v>
      </c>
      <c r="CE11" s="7">
        <v>1</v>
      </c>
      <c r="CF11" s="7">
        <v>1</v>
      </c>
      <c r="CG11" s="7">
        <v>1</v>
      </c>
      <c r="CH11" s="7">
        <v>1</v>
      </c>
      <c r="CI11" s="7">
        <v>1</v>
      </c>
      <c r="CJ11" s="7">
        <v>1</v>
      </c>
      <c r="CK11" s="7">
        <v>1</v>
      </c>
      <c r="CL11" s="7">
        <v>1</v>
      </c>
      <c r="CM11" s="7">
        <v>1</v>
      </c>
      <c r="CN11" s="7">
        <v>1</v>
      </c>
      <c r="CO11" s="7">
        <v>1</v>
      </c>
      <c r="CP11" s="7">
        <v>1</v>
      </c>
      <c r="CQ11" s="7">
        <v>1</v>
      </c>
      <c r="CR11" s="7">
        <v>1</v>
      </c>
      <c r="CS11" s="7">
        <v>1</v>
      </c>
      <c r="CT11" s="7">
        <v>1</v>
      </c>
      <c r="CU11" s="7">
        <v>1</v>
      </c>
      <c r="CW11" s="5">
        <f t="shared" si="2"/>
        <v>90</v>
      </c>
      <c r="CX11" s="5">
        <f t="shared" si="0"/>
        <v>0.9375</v>
      </c>
      <c r="CY11" s="34">
        <f t="shared" si="1"/>
        <v>0.9375</v>
      </c>
    </row>
    <row r="12" spans="1:103" ht="57" customHeight="1" x14ac:dyDescent="0.25">
      <c r="A12" s="51"/>
      <c r="B12" s="31" t="s">
        <v>109</v>
      </c>
      <c r="C12" s="21"/>
      <c r="D12" s="7">
        <v>0</v>
      </c>
      <c r="E12" s="7">
        <v>0</v>
      </c>
      <c r="F12" s="7">
        <v>0</v>
      </c>
      <c r="G12" s="7">
        <v>0</v>
      </c>
      <c r="H12" s="7">
        <v>1</v>
      </c>
      <c r="I12" s="7">
        <v>1</v>
      </c>
      <c r="J12" s="7">
        <v>1</v>
      </c>
      <c r="K12" s="7">
        <v>1</v>
      </c>
      <c r="L12" s="7">
        <v>0</v>
      </c>
      <c r="M12" s="7">
        <v>0</v>
      </c>
      <c r="N12" s="7">
        <v>0</v>
      </c>
      <c r="O12" s="7">
        <v>0</v>
      </c>
      <c r="P12" s="7">
        <v>0</v>
      </c>
      <c r="Q12" s="7">
        <v>0</v>
      </c>
      <c r="R12" s="7">
        <v>0</v>
      </c>
      <c r="S12" s="7">
        <v>0</v>
      </c>
      <c r="T12" s="7">
        <v>0</v>
      </c>
      <c r="U12" s="7">
        <v>0</v>
      </c>
      <c r="V12" s="7">
        <v>0</v>
      </c>
      <c r="W12" s="7">
        <v>0</v>
      </c>
      <c r="X12" s="7">
        <v>0</v>
      </c>
      <c r="Y12" s="7">
        <v>0</v>
      </c>
      <c r="Z12" s="7">
        <v>1</v>
      </c>
      <c r="AA12" s="7">
        <v>1</v>
      </c>
      <c r="AB12" s="7">
        <v>0</v>
      </c>
      <c r="AC12" s="7">
        <v>1</v>
      </c>
      <c r="AD12" s="7">
        <v>1</v>
      </c>
      <c r="AE12" s="7">
        <v>1</v>
      </c>
      <c r="AF12" s="7">
        <v>0</v>
      </c>
      <c r="AG12" s="7">
        <v>0</v>
      </c>
      <c r="AH12" s="7">
        <v>0</v>
      </c>
      <c r="AI12" s="7">
        <v>0</v>
      </c>
      <c r="AJ12" s="7">
        <v>0</v>
      </c>
      <c r="AK12" s="7">
        <v>0</v>
      </c>
      <c r="AL12" s="7">
        <v>1</v>
      </c>
      <c r="AM12" s="7">
        <v>0</v>
      </c>
      <c r="AN12" s="7">
        <v>1</v>
      </c>
      <c r="AO12" s="7">
        <v>1</v>
      </c>
      <c r="AP12" s="7">
        <v>1</v>
      </c>
      <c r="AQ12" s="7">
        <v>0</v>
      </c>
      <c r="AR12" s="7">
        <v>1</v>
      </c>
      <c r="AS12" s="7">
        <v>1</v>
      </c>
      <c r="AT12" s="7">
        <v>1</v>
      </c>
      <c r="AU12" s="7">
        <v>1</v>
      </c>
      <c r="AV12" s="7">
        <v>1</v>
      </c>
      <c r="AW12" s="7">
        <v>1</v>
      </c>
      <c r="AX12" s="7">
        <v>0</v>
      </c>
      <c r="AY12" s="7">
        <v>0</v>
      </c>
      <c r="AZ12" s="7">
        <v>0</v>
      </c>
      <c r="BA12" s="7">
        <v>0</v>
      </c>
      <c r="BB12" s="7">
        <v>0</v>
      </c>
      <c r="BC12" s="7">
        <v>0</v>
      </c>
      <c r="BD12" s="7">
        <v>0</v>
      </c>
      <c r="BE12" s="7">
        <v>1</v>
      </c>
      <c r="BF12" s="7">
        <v>1</v>
      </c>
      <c r="BG12" s="7">
        <v>1</v>
      </c>
      <c r="BH12" s="7">
        <v>0</v>
      </c>
      <c r="BI12" s="7">
        <v>0</v>
      </c>
      <c r="BJ12" s="7">
        <v>0</v>
      </c>
      <c r="BK12" s="7">
        <v>0</v>
      </c>
      <c r="BL12" s="7">
        <v>1</v>
      </c>
      <c r="BM12" s="7">
        <v>1</v>
      </c>
      <c r="BN12" s="7">
        <v>1</v>
      </c>
      <c r="BO12" s="7">
        <v>1</v>
      </c>
      <c r="BP12" s="7">
        <v>0</v>
      </c>
      <c r="BQ12" s="7">
        <v>0</v>
      </c>
      <c r="BR12" s="7">
        <v>0</v>
      </c>
      <c r="BS12" s="7">
        <v>0</v>
      </c>
      <c r="BT12" s="7">
        <v>1</v>
      </c>
      <c r="BU12" s="7">
        <v>1</v>
      </c>
      <c r="BV12" s="7">
        <v>1</v>
      </c>
      <c r="BW12" s="7">
        <v>1</v>
      </c>
      <c r="BX12" s="7">
        <v>1</v>
      </c>
      <c r="BY12" s="7">
        <v>1</v>
      </c>
      <c r="BZ12" s="7">
        <v>1</v>
      </c>
      <c r="CA12" s="7">
        <v>1</v>
      </c>
      <c r="CB12" s="7">
        <v>0</v>
      </c>
      <c r="CC12" s="7">
        <v>0</v>
      </c>
      <c r="CD12" s="7">
        <v>0</v>
      </c>
      <c r="CE12" s="7">
        <v>0</v>
      </c>
      <c r="CF12" s="7">
        <v>0</v>
      </c>
      <c r="CG12" s="7">
        <v>0</v>
      </c>
      <c r="CH12" s="7">
        <v>0</v>
      </c>
      <c r="CI12" s="7">
        <v>0</v>
      </c>
      <c r="CJ12" s="7">
        <v>0</v>
      </c>
      <c r="CK12" s="7">
        <v>0</v>
      </c>
      <c r="CL12" s="7">
        <v>0</v>
      </c>
      <c r="CM12" s="7">
        <v>0</v>
      </c>
      <c r="CN12" s="7">
        <v>0</v>
      </c>
      <c r="CO12" s="7">
        <v>0</v>
      </c>
      <c r="CP12" s="7">
        <v>1</v>
      </c>
      <c r="CQ12" s="7">
        <v>1</v>
      </c>
      <c r="CR12" s="7">
        <v>1</v>
      </c>
      <c r="CS12" s="7">
        <v>1</v>
      </c>
      <c r="CT12" s="7">
        <v>1</v>
      </c>
      <c r="CU12" s="7">
        <v>0</v>
      </c>
      <c r="CW12" s="5">
        <f t="shared" si="2"/>
        <v>39</v>
      </c>
      <c r="CX12" s="5">
        <f t="shared" si="0"/>
        <v>0.40625</v>
      </c>
      <c r="CY12" s="34">
        <f t="shared" si="1"/>
        <v>0.40625</v>
      </c>
    </row>
    <row r="13" spans="1:103" ht="45" x14ac:dyDescent="0.25">
      <c r="A13" s="47" t="s">
        <v>89</v>
      </c>
      <c r="B13" s="29" t="s">
        <v>100</v>
      </c>
      <c r="C13" s="21"/>
      <c r="D13" s="7">
        <v>1</v>
      </c>
      <c r="E13" s="7">
        <v>1</v>
      </c>
      <c r="F13" s="7">
        <v>1</v>
      </c>
      <c r="G13" s="7">
        <v>1</v>
      </c>
      <c r="H13" s="7">
        <v>1</v>
      </c>
      <c r="I13" s="7">
        <v>1</v>
      </c>
      <c r="J13" s="7">
        <v>1</v>
      </c>
      <c r="K13" s="7">
        <v>1</v>
      </c>
      <c r="L13" s="7">
        <v>1</v>
      </c>
      <c r="M13" s="7">
        <v>1</v>
      </c>
      <c r="N13" s="7">
        <v>1</v>
      </c>
      <c r="O13" s="7">
        <v>1</v>
      </c>
      <c r="P13" s="7">
        <v>1</v>
      </c>
      <c r="Q13" s="7">
        <v>1</v>
      </c>
      <c r="R13" s="7">
        <v>1</v>
      </c>
      <c r="S13" s="7">
        <v>1</v>
      </c>
      <c r="T13" s="7">
        <v>1</v>
      </c>
      <c r="U13" s="7">
        <v>1</v>
      </c>
      <c r="V13" s="7">
        <v>1</v>
      </c>
      <c r="W13" s="7">
        <v>1</v>
      </c>
      <c r="X13" s="7">
        <v>1</v>
      </c>
      <c r="Y13" s="7">
        <v>1</v>
      </c>
      <c r="Z13" s="7">
        <v>1</v>
      </c>
      <c r="AA13" s="7">
        <v>1</v>
      </c>
      <c r="AB13" s="7">
        <v>1</v>
      </c>
      <c r="AC13" s="7">
        <v>1</v>
      </c>
      <c r="AD13" s="7">
        <v>1</v>
      </c>
      <c r="AE13" s="7">
        <v>1</v>
      </c>
      <c r="AF13" s="7">
        <v>1</v>
      </c>
      <c r="AG13" s="7">
        <v>1</v>
      </c>
      <c r="AH13" s="7">
        <v>1</v>
      </c>
      <c r="AI13" s="7">
        <v>1</v>
      </c>
      <c r="AJ13" s="7">
        <v>0</v>
      </c>
      <c r="AK13" s="7">
        <v>0</v>
      </c>
      <c r="AL13" s="7">
        <v>1</v>
      </c>
      <c r="AM13" s="7">
        <v>1</v>
      </c>
      <c r="AN13" s="7">
        <v>1</v>
      </c>
      <c r="AO13" s="7">
        <v>1</v>
      </c>
      <c r="AP13" s="7">
        <v>1</v>
      </c>
      <c r="AQ13" s="7">
        <v>1</v>
      </c>
      <c r="AR13" s="7">
        <v>1</v>
      </c>
      <c r="AS13" s="7">
        <v>1</v>
      </c>
      <c r="AT13" s="7">
        <v>1</v>
      </c>
      <c r="AU13" s="7">
        <v>1</v>
      </c>
      <c r="AV13" s="7">
        <v>1</v>
      </c>
      <c r="AW13" s="7">
        <v>1</v>
      </c>
      <c r="AX13" s="7">
        <v>0</v>
      </c>
      <c r="AY13" s="7">
        <v>0</v>
      </c>
      <c r="AZ13" s="7">
        <v>0</v>
      </c>
      <c r="BA13" s="7">
        <v>1</v>
      </c>
      <c r="BB13" s="7">
        <v>1</v>
      </c>
      <c r="BC13" s="7">
        <v>1</v>
      </c>
      <c r="BD13" s="7">
        <v>1</v>
      </c>
      <c r="BE13" s="7">
        <v>1</v>
      </c>
      <c r="BF13" s="7">
        <v>1</v>
      </c>
      <c r="BG13" s="7">
        <v>1</v>
      </c>
      <c r="BH13" s="7">
        <v>1</v>
      </c>
      <c r="BI13" s="7">
        <v>1</v>
      </c>
      <c r="BJ13" s="7">
        <v>1</v>
      </c>
      <c r="BK13" s="7">
        <v>1</v>
      </c>
      <c r="BL13" s="7">
        <v>1</v>
      </c>
      <c r="BM13" s="7">
        <v>1</v>
      </c>
      <c r="BN13" s="7">
        <v>1</v>
      </c>
      <c r="BO13" s="7">
        <v>1</v>
      </c>
      <c r="BP13" s="7">
        <v>1</v>
      </c>
      <c r="BQ13" s="7">
        <v>1</v>
      </c>
      <c r="BR13" s="7">
        <v>1</v>
      </c>
      <c r="BS13" s="7">
        <v>1</v>
      </c>
      <c r="BT13" s="7">
        <v>1</v>
      </c>
      <c r="BU13" s="7">
        <v>1</v>
      </c>
      <c r="BV13" s="7">
        <v>1</v>
      </c>
      <c r="BW13" s="7">
        <v>1</v>
      </c>
      <c r="BX13" s="7">
        <v>1</v>
      </c>
      <c r="BY13" s="7">
        <v>1</v>
      </c>
      <c r="BZ13" s="7">
        <v>1</v>
      </c>
      <c r="CA13" s="7">
        <v>1</v>
      </c>
      <c r="CB13" s="7">
        <v>0</v>
      </c>
      <c r="CC13" s="7">
        <v>0</v>
      </c>
      <c r="CD13" s="7">
        <v>0</v>
      </c>
      <c r="CE13" s="7">
        <v>0</v>
      </c>
      <c r="CF13" s="7">
        <v>1</v>
      </c>
      <c r="CG13" s="7">
        <v>1</v>
      </c>
      <c r="CH13" s="7">
        <v>1</v>
      </c>
      <c r="CI13" s="7">
        <v>1</v>
      </c>
      <c r="CJ13" s="7">
        <v>0</v>
      </c>
      <c r="CK13" s="7">
        <v>0</v>
      </c>
      <c r="CL13" s="7">
        <v>0</v>
      </c>
      <c r="CM13" s="7">
        <v>0</v>
      </c>
      <c r="CN13" s="7">
        <v>1</v>
      </c>
      <c r="CO13" s="7">
        <v>1</v>
      </c>
      <c r="CP13" s="7">
        <v>1</v>
      </c>
      <c r="CQ13" s="7">
        <v>1</v>
      </c>
      <c r="CR13" s="7">
        <v>1</v>
      </c>
      <c r="CS13" s="7">
        <v>1</v>
      </c>
      <c r="CT13" s="7">
        <v>1</v>
      </c>
      <c r="CU13" s="7">
        <v>1</v>
      </c>
      <c r="CW13" s="5">
        <f t="shared" si="2"/>
        <v>83</v>
      </c>
      <c r="CX13" s="5">
        <f t="shared" si="0"/>
        <v>0.86458333333333337</v>
      </c>
      <c r="CY13" s="34">
        <f t="shared" si="1"/>
        <v>0.86458333333333337</v>
      </c>
    </row>
    <row r="14" spans="1:103" ht="30" x14ac:dyDescent="0.25">
      <c r="A14" s="47"/>
      <c r="B14" s="31" t="s">
        <v>101</v>
      </c>
      <c r="C14" s="21"/>
      <c r="D14" s="7">
        <v>0</v>
      </c>
      <c r="E14" s="7">
        <v>0</v>
      </c>
      <c r="F14" s="7">
        <v>0</v>
      </c>
      <c r="G14" s="7">
        <v>0</v>
      </c>
      <c r="H14" s="7">
        <v>0</v>
      </c>
      <c r="I14" s="7">
        <v>0</v>
      </c>
      <c r="J14" s="7">
        <v>0</v>
      </c>
      <c r="K14" s="7">
        <v>0</v>
      </c>
      <c r="L14" s="7">
        <v>1</v>
      </c>
      <c r="M14" s="7">
        <v>1</v>
      </c>
      <c r="N14" s="7">
        <v>0</v>
      </c>
      <c r="O14" s="7">
        <v>0</v>
      </c>
      <c r="P14" s="7">
        <v>0</v>
      </c>
      <c r="Q14" s="7">
        <v>0</v>
      </c>
      <c r="R14" s="7">
        <v>0</v>
      </c>
      <c r="S14" s="7">
        <v>0</v>
      </c>
      <c r="T14" s="7">
        <v>1</v>
      </c>
      <c r="U14" s="7">
        <v>1</v>
      </c>
      <c r="V14" s="7">
        <v>1</v>
      </c>
      <c r="W14" s="7">
        <v>1</v>
      </c>
      <c r="X14" s="7">
        <v>0</v>
      </c>
      <c r="Y14" s="7">
        <v>0</v>
      </c>
      <c r="Z14" s="7">
        <v>1</v>
      </c>
      <c r="AA14" s="7">
        <v>1</v>
      </c>
      <c r="AB14" s="7">
        <v>0</v>
      </c>
      <c r="AC14" s="7">
        <v>1</v>
      </c>
      <c r="AD14" s="7">
        <v>1</v>
      </c>
      <c r="AE14" s="7">
        <v>1</v>
      </c>
      <c r="AF14" s="7">
        <v>0</v>
      </c>
      <c r="AG14" s="7">
        <v>0</v>
      </c>
      <c r="AH14" s="7">
        <v>0</v>
      </c>
      <c r="AI14" s="7">
        <v>0</v>
      </c>
      <c r="AJ14" s="7">
        <v>1</v>
      </c>
      <c r="AK14" s="7">
        <v>1</v>
      </c>
      <c r="AL14" s="7">
        <v>1</v>
      </c>
      <c r="AM14" s="7">
        <v>1</v>
      </c>
      <c r="AN14" s="7">
        <v>1</v>
      </c>
      <c r="AO14" s="7">
        <v>1</v>
      </c>
      <c r="AP14" s="7">
        <v>1</v>
      </c>
      <c r="AQ14" s="7">
        <v>1</v>
      </c>
      <c r="AR14" s="7">
        <v>0</v>
      </c>
      <c r="AS14" s="7">
        <v>0</v>
      </c>
      <c r="AT14" s="7">
        <v>0</v>
      </c>
      <c r="AU14" s="7">
        <v>0</v>
      </c>
      <c r="AV14" s="7">
        <v>0</v>
      </c>
      <c r="AW14" s="7">
        <v>0</v>
      </c>
      <c r="AX14" s="7">
        <v>0</v>
      </c>
      <c r="AY14" s="7">
        <v>0</v>
      </c>
      <c r="AZ14" s="7">
        <v>0</v>
      </c>
      <c r="BA14" s="7">
        <v>0</v>
      </c>
      <c r="BB14" s="7">
        <v>0</v>
      </c>
      <c r="BC14" s="7">
        <v>0</v>
      </c>
      <c r="BD14" s="7">
        <v>1</v>
      </c>
      <c r="BE14" s="7">
        <v>1</v>
      </c>
      <c r="BF14" s="7">
        <v>1</v>
      </c>
      <c r="BG14" s="7">
        <v>1</v>
      </c>
      <c r="BH14" s="7">
        <v>0</v>
      </c>
      <c r="BI14" s="7">
        <v>0</v>
      </c>
      <c r="BJ14" s="7">
        <v>0</v>
      </c>
      <c r="BK14" s="7">
        <v>0</v>
      </c>
      <c r="BL14" s="7">
        <v>1</v>
      </c>
      <c r="BM14" s="7">
        <v>1</v>
      </c>
      <c r="BN14" s="7">
        <v>1</v>
      </c>
      <c r="BO14" s="7">
        <v>0</v>
      </c>
      <c r="BP14" s="7">
        <v>0</v>
      </c>
      <c r="BQ14" s="7">
        <v>0</v>
      </c>
      <c r="BR14" s="7">
        <v>0</v>
      </c>
      <c r="BS14" s="7">
        <v>0</v>
      </c>
      <c r="BT14" s="7">
        <v>1</v>
      </c>
      <c r="BU14" s="7">
        <v>1</v>
      </c>
      <c r="BV14" s="7">
        <v>1</v>
      </c>
      <c r="BW14" s="7">
        <v>1</v>
      </c>
      <c r="BX14" s="7">
        <v>1</v>
      </c>
      <c r="BY14" s="7">
        <v>1</v>
      </c>
      <c r="BZ14" s="7">
        <v>1</v>
      </c>
      <c r="CA14" s="7">
        <v>1</v>
      </c>
      <c r="CB14" s="7">
        <v>0</v>
      </c>
      <c r="CC14" s="7">
        <v>0</v>
      </c>
      <c r="CD14" s="7">
        <v>0</v>
      </c>
      <c r="CE14" s="7">
        <v>0</v>
      </c>
      <c r="CF14" s="7">
        <v>0</v>
      </c>
      <c r="CG14" s="7">
        <v>0</v>
      </c>
      <c r="CH14" s="7">
        <v>0</v>
      </c>
      <c r="CI14" s="7">
        <v>0</v>
      </c>
      <c r="CJ14" s="7">
        <v>0</v>
      </c>
      <c r="CK14" s="7">
        <v>0</v>
      </c>
      <c r="CL14" s="7">
        <v>0</v>
      </c>
      <c r="CM14" s="7">
        <v>0</v>
      </c>
      <c r="CN14" s="7">
        <v>0</v>
      </c>
      <c r="CO14" s="7">
        <v>0</v>
      </c>
      <c r="CP14" s="7">
        <v>1</v>
      </c>
      <c r="CQ14" s="7">
        <v>1</v>
      </c>
      <c r="CR14" s="7">
        <v>1</v>
      </c>
      <c r="CS14" s="7">
        <v>1</v>
      </c>
      <c r="CT14" s="7">
        <v>1</v>
      </c>
      <c r="CU14" s="7">
        <v>1</v>
      </c>
      <c r="CW14" s="5">
        <f t="shared" si="2"/>
        <v>40</v>
      </c>
      <c r="CX14" s="5">
        <f t="shared" si="0"/>
        <v>0.41666666666666669</v>
      </c>
      <c r="CY14" s="34">
        <f t="shared" si="1"/>
        <v>0.41666666666666669</v>
      </c>
    </row>
    <row r="15" spans="1:103" ht="30" x14ac:dyDescent="0.25">
      <c r="A15" s="47"/>
      <c r="B15" s="29" t="s">
        <v>102</v>
      </c>
      <c r="C15" s="21"/>
      <c r="D15" s="7">
        <v>1</v>
      </c>
      <c r="E15" s="7">
        <v>1</v>
      </c>
      <c r="F15" s="7">
        <v>1</v>
      </c>
      <c r="G15" s="7">
        <v>1</v>
      </c>
      <c r="H15" s="7">
        <v>1</v>
      </c>
      <c r="I15" s="7">
        <v>1</v>
      </c>
      <c r="J15" s="7">
        <v>1</v>
      </c>
      <c r="K15" s="7">
        <v>1</v>
      </c>
      <c r="L15" s="7">
        <v>1</v>
      </c>
      <c r="M15" s="7">
        <v>1</v>
      </c>
      <c r="N15" s="7">
        <v>1</v>
      </c>
      <c r="O15" s="7">
        <v>1</v>
      </c>
      <c r="P15" s="7">
        <v>1</v>
      </c>
      <c r="Q15" s="7">
        <v>1</v>
      </c>
      <c r="R15" s="7">
        <v>1</v>
      </c>
      <c r="S15" s="7">
        <v>1</v>
      </c>
      <c r="T15" s="7">
        <v>1</v>
      </c>
      <c r="U15" s="7">
        <v>1</v>
      </c>
      <c r="V15" s="7">
        <v>1</v>
      </c>
      <c r="W15" s="7">
        <v>1</v>
      </c>
      <c r="X15" s="7">
        <v>1</v>
      </c>
      <c r="Y15" s="7">
        <v>1</v>
      </c>
      <c r="Z15" s="7">
        <v>1</v>
      </c>
      <c r="AA15" s="7">
        <v>1</v>
      </c>
      <c r="AB15" s="7">
        <v>1</v>
      </c>
      <c r="AC15" s="7">
        <v>1</v>
      </c>
      <c r="AD15" s="7">
        <v>1</v>
      </c>
      <c r="AE15" s="7">
        <v>1</v>
      </c>
      <c r="AF15" s="7">
        <v>1</v>
      </c>
      <c r="AG15" s="7">
        <v>1</v>
      </c>
      <c r="AH15" s="7">
        <v>1</v>
      </c>
      <c r="AI15" s="7">
        <v>1</v>
      </c>
      <c r="AJ15" s="7">
        <v>1</v>
      </c>
      <c r="AK15" s="7">
        <v>1</v>
      </c>
      <c r="AL15" s="7">
        <v>1</v>
      </c>
      <c r="AM15" s="7">
        <v>1</v>
      </c>
      <c r="AN15" s="7">
        <v>1</v>
      </c>
      <c r="AO15" s="7">
        <v>1</v>
      </c>
      <c r="AP15" s="7">
        <v>1</v>
      </c>
      <c r="AQ15" s="7">
        <v>1</v>
      </c>
      <c r="AR15" s="7">
        <v>1</v>
      </c>
      <c r="AS15" s="7">
        <v>1</v>
      </c>
      <c r="AT15" s="7">
        <v>1</v>
      </c>
      <c r="AU15" s="7">
        <v>1</v>
      </c>
      <c r="AV15" s="7">
        <v>1</v>
      </c>
      <c r="AW15" s="7">
        <v>1</v>
      </c>
      <c r="AX15" s="7">
        <v>1</v>
      </c>
      <c r="AY15" s="7">
        <v>1</v>
      </c>
      <c r="AZ15" s="7">
        <v>1</v>
      </c>
      <c r="BA15" s="7">
        <v>1</v>
      </c>
      <c r="BB15" s="7">
        <v>1</v>
      </c>
      <c r="BC15" s="7">
        <v>1</v>
      </c>
      <c r="BD15" s="7">
        <v>1</v>
      </c>
      <c r="BE15" s="7">
        <v>1</v>
      </c>
      <c r="BF15" s="7">
        <v>1</v>
      </c>
      <c r="BG15" s="7">
        <v>1</v>
      </c>
      <c r="BH15" s="7">
        <v>1</v>
      </c>
      <c r="BI15" s="7">
        <v>1</v>
      </c>
      <c r="BJ15" s="7">
        <v>1</v>
      </c>
      <c r="BK15" s="7">
        <v>1</v>
      </c>
      <c r="BL15" s="7">
        <v>1</v>
      </c>
      <c r="BM15" s="7">
        <v>1</v>
      </c>
      <c r="BN15" s="7">
        <v>1</v>
      </c>
      <c r="BO15" s="7">
        <v>1</v>
      </c>
      <c r="BP15" s="7">
        <v>1</v>
      </c>
      <c r="BQ15" s="7">
        <v>1</v>
      </c>
      <c r="BR15" s="7">
        <v>1</v>
      </c>
      <c r="BS15" s="7">
        <v>1</v>
      </c>
      <c r="BT15" s="7">
        <v>1</v>
      </c>
      <c r="BU15" s="7">
        <v>1</v>
      </c>
      <c r="BV15" s="7">
        <v>1</v>
      </c>
      <c r="BW15" s="7">
        <v>1</v>
      </c>
      <c r="BX15" s="7">
        <v>1</v>
      </c>
      <c r="BY15" s="7">
        <v>1</v>
      </c>
      <c r="BZ15" s="7">
        <v>1</v>
      </c>
      <c r="CA15" s="7">
        <v>1</v>
      </c>
      <c r="CB15" s="7">
        <v>1</v>
      </c>
      <c r="CC15" s="7">
        <v>1</v>
      </c>
      <c r="CD15" s="7">
        <v>1</v>
      </c>
      <c r="CE15" s="7">
        <v>1</v>
      </c>
      <c r="CF15" s="7">
        <v>1</v>
      </c>
      <c r="CG15" s="7">
        <v>1</v>
      </c>
      <c r="CH15" s="7">
        <v>1</v>
      </c>
      <c r="CI15" s="7">
        <v>1</v>
      </c>
      <c r="CJ15" s="7">
        <v>1</v>
      </c>
      <c r="CK15" s="7">
        <v>1</v>
      </c>
      <c r="CL15" s="7">
        <v>1</v>
      </c>
      <c r="CM15" s="7">
        <v>1</v>
      </c>
      <c r="CN15" s="7">
        <v>1</v>
      </c>
      <c r="CO15" s="7">
        <v>1</v>
      </c>
      <c r="CP15" s="7">
        <v>1</v>
      </c>
      <c r="CQ15" s="7">
        <v>1</v>
      </c>
      <c r="CR15" s="7">
        <v>1</v>
      </c>
      <c r="CS15" s="7">
        <v>1</v>
      </c>
      <c r="CT15" s="7">
        <v>1</v>
      </c>
      <c r="CU15" s="7">
        <v>1</v>
      </c>
      <c r="CW15" s="5">
        <f t="shared" si="2"/>
        <v>96</v>
      </c>
      <c r="CX15" s="5">
        <f t="shared" si="0"/>
        <v>1</v>
      </c>
      <c r="CY15" s="34">
        <f t="shared" si="1"/>
        <v>1</v>
      </c>
    </row>
    <row r="16" spans="1:103" ht="45" x14ac:dyDescent="0.25">
      <c r="A16" s="54" t="s">
        <v>90</v>
      </c>
      <c r="B16" s="29" t="s">
        <v>103</v>
      </c>
      <c r="C16" s="21"/>
      <c r="D16" s="7">
        <v>1</v>
      </c>
      <c r="E16" s="7">
        <v>1</v>
      </c>
      <c r="F16" s="7">
        <v>1</v>
      </c>
      <c r="G16" s="7">
        <v>1</v>
      </c>
      <c r="H16" s="7">
        <v>1</v>
      </c>
      <c r="I16" s="7">
        <v>1</v>
      </c>
      <c r="J16" s="7">
        <v>1</v>
      </c>
      <c r="K16" s="7">
        <v>1</v>
      </c>
      <c r="L16" s="7">
        <v>1</v>
      </c>
      <c r="M16" s="7">
        <v>1</v>
      </c>
      <c r="N16" s="7">
        <v>1</v>
      </c>
      <c r="O16" s="7">
        <v>1</v>
      </c>
      <c r="P16" s="7">
        <v>1</v>
      </c>
      <c r="Q16" s="7">
        <v>1</v>
      </c>
      <c r="R16" s="7">
        <v>1</v>
      </c>
      <c r="S16" s="7">
        <v>1</v>
      </c>
      <c r="T16" s="7">
        <v>1</v>
      </c>
      <c r="U16" s="7">
        <v>1</v>
      </c>
      <c r="V16" s="7">
        <v>1</v>
      </c>
      <c r="W16" s="7">
        <v>1</v>
      </c>
      <c r="X16" s="7">
        <v>1</v>
      </c>
      <c r="Y16" s="7">
        <v>1</v>
      </c>
      <c r="Z16" s="7">
        <v>1</v>
      </c>
      <c r="AA16" s="7">
        <v>1</v>
      </c>
      <c r="AB16" s="7">
        <v>1</v>
      </c>
      <c r="AC16" s="7">
        <v>1</v>
      </c>
      <c r="AD16" s="7">
        <v>1</v>
      </c>
      <c r="AE16" s="7">
        <v>1</v>
      </c>
      <c r="AF16" s="7">
        <v>1</v>
      </c>
      <c r="AG16" s="7">
        <v>1</v>
      </c>
      <c r="AH16" s="7">
        <v>1</v>
      </c>
      <c r="AI16" s="7">
        <v>1</v>
      </c>
      <c r="AJ16" s="7">
        <v>1</v>
      </c>
      <c r="AK16" s="7">
        <v>1</v>
      </c>
      <c r="AL16" s="7">
        <v>1</v>
      </c>
      <c r="AM16" s="7">
        <v>1</v>
      </c>
      <c r="AN16" s="7">
        <v>1</v>
      </c>
      <c r="AO16" s="7">
        <v>1</v>
      </c>
      <c r="AP16" s="7">
        <v>1</v>
      </c>
      <c r="AQ16" s="7">
        <v>1</v>
      </c>
      <c r="AR16" s="7">
        <v>1</v>
      </c>
      <c r="AS16" s="7">
        <v>1</v>
      </c>
      <c r="AT16" s="7">
        <v>1</v>
      </c>
      <c r="AU16" s="7">
        <v>1</v>
      </c>
      <c r="AV16" s="7">
        <v>1</v>
      </c>
      <c r="AW16" s="7">
        <v>1</v>
      </c>
      <c r="AX16" s="7">
        <v>0</v>
      </c>
      <c r="AY16" s="7">
        <v>1</v>
      </c>
      <c r="AZ16" s="7">
        <v>1</v>
      </c>
      <c r="BA16" s="7">
        <v>1</v>
      </c>
      <c r="BB16" s="7">
        <v>1</v>
      </c>
      <c r="BC16" s="7">
        <v>1</v>
      </c>
      <c r="BD16" s="7">
        <v>1</v>
      </c>
      <c r="BE16" s="7">
        <v>1</v>
      </c>
      <c r="BF16" s="7">
        <v>1</v>
      </c>
      <c r="BG16" s="7">
        <v>1</v>
      </c>
      <c r="BH16" s="7">
        <v>1</v>
      </c>
      <c r="BI16" s="7">
        <v>1</v>
      </c>
      <c r="BJ16" s="7">
        <v>1</v>
      </c>
      <c r="BK16" s="7">
        <v>1</v>
      </c>
      <c r="BL16" s="7">
        <v>1</v>
      </c>
      <c r="BM16" s="7">
        <v>1</v>
      </c>
      <c r="BN16" s="7">
        <v>1</v>
      </c>
      <c r="BO16" s="7">
        <v>1</v>
      </c>
      <c r="BP16" s="7">
        <v>1</v>
      </c>
      <c r="BQ16" s="7">
        <v>1</v>
      </c>
      <c r="BR16" s="7">
        <v>1</v>
      </c>
      <c r="BS16" s="7">
        <v>1</v>
      </c>
      <c r="BT16" s="7">
        <v>1</v>
      </c>
      <c r="BU16" s="7">
        <v>1</v>
      </c>
      <c r="BV16" s="7">
        <v>1</v>
      </c>
      <c r="BW16" s="7">
        <v>1</v>
      </c>
      <c r="BX16" s="7">
        <v>1</v>
      </c>
      <c r="BY16" s="7">
        <v>1</v>
      </c>
      <c r="BZ16" s="7">
        <v>1</v>
      </c>
      <c r="CA16" s="7">
        <v>1</v>
      </c>
      <c r="CB16" s="7">
        <v>1</v>
      </c>
      <c r="CC16" s="7">
        <v>1</v>
      </c>
      <c r="CD16" s="7">
        <v>1</v>
      </c>
      <c r="CE16" s="7">
        <v>1</v>
      </c>
      <c r="CF16" s="7">
        <v>1</v>
      </c>
      <c r="CG16" s="7">
        <v>1</v>
      </c>
      <c r="CH16" s="7">
        <v>1</v>
      </c>
      <c r="CI16" s="7">
        <v>1</v>
      </c>
      <c r="CJ16" s="7">
        <v>1</v>
      </c>
      <c r="CK16" s="7">
        <v>1</v>
      </c>
      <c r="CL16" s="7">
        <v>1</v>
      </c>
      <c r="CM16" s="7">
        <v>1</v>
      </c>
      <c r="CN16" s="7">
        <v>1</v>
      </c>
      <c r="CO16" s="7">
        <v>1</v>
      </c>
      <c r="CP16" s="7">
        <v>1</v>
      </c>
      <c r="CQ16" s="7">
        <v>1</v>
      </c>
      <c r="CR16" s="7">
        <v>1</v>
      </c>
      <c r="CS16" s="7">
        <v>1</v>
      </c>
      <c r="CT16" s="7">
        <v>0</v>
      </c>
      <c r="CU16" s="7">
        <v>1</v>
      </c>
      <c r="CW16" s="5">
        <f t="shared" si="2"/>
        <v>94</v>
      </c>
      <c r="CX16" s="5">
        <f t="shared" si="0"/>
        <v>0.97916666666666663</v>
      </c>
      <c r="CY16" s="34">
        <f t="shared" si="1"/>
        <v>0.97916666666666663</v>
      </c>
    </row>
    <row r="17" spans="1:103" ht="60" x14ac:dyDescent="0.25">
      <c r="A17" s="54"/>
      <c r="B17" s="29" t="s">
        <v>110</v>
      </c>
      <c r="C17" s="21"/>
      <c r="D17" s="7">
        <v>1</v>
      </c>
      <c r="E17" s="7">
        <v>0</v>
      </c>
      <c r="F17" s="7">
        <v>1</v>
      </c>
      <c r="G17" s="7">
        <v>1</v>
      </c>
      <c r="H17" s="7">
        <v>1</v>
      </c>
      <c r="I17" s="7">
        <v>1</v>
      </c>
      <c r="J17" s="7">
        <v>1</v>
      </c>
      <c r="K17" s="7">
        <v>1</v>
      </c>
      <c r="L17" s="7">
        <v>1</v>
      </c>
      <c r="M17" s="7">
        <v>1</v>
      </c>
      <c r="N17" s="7">
        <v>1</v>
      </c>
      <c r="O17" s="7">
        <v>1</v>
      </c>
      <c r="P17" s="7">
        <v>1</v>
      </c>
      <c r="Q17" s="7">
        <v>1</v>
      </c>
      <c r="R17" s="7">
        <v>1</v>
      </c>
      <c r="S17" s="7">
        <v>1</v>
      </c>
      <c r="T17" s="7">
        <v>1</v>
      </c>
      <c r="U17" s="7">
        <v>1</v>
      </c>
      <c r="V17" s="7">
        <v>1</v>
      </c>
      <c r="W17" s="7">
        <v>1</v>
      </c>
      <c r="X17" s="7">
        <v>1</v>
      </c>
      <c r="Y17" s="7">
        <v>1</v>
      </c>
      <c r="Z17" s="7">
        <v>1</v>
      </c>
      <c r="AA17" s="7">
        <v>1</v>
      </c>
      <c r="AB17" s="7">
        <v>1</v>
      </c>
      <c r="AC17" s="7">
        <v>1</v>
      </c>
      <c r="AD17" s="7">
        <v>1</v>
      </c>
      <c r="AE17" s="7">
        <v>1</v>
      </c>
      <c r="AF17" s="7">
        <v>1</v>
      </c>
      <c r="AG17" s="7">
        <v>1</v>
      </c>
      <c r="AH17" s="7">
        <v>1</v>
      </c>
      <c r="AI17" s="7">
        <v>1</v>
      </c>
      <c r="AJ17" s="7">
        <v>0</v>
      </c>
      <c r="AK17" s="7">
        <v>0</v>
      </c>
      <c r="AL17" s="7">
        <v>0</v>
      </c>
      <c r="AM17" s="7">
        <v>0</v>
      </c>
      <c r="AN17" s="7">
        <v>1</v>
      </c>
      <c r="AO17" s="7">
        <v>1</v>
      </c>
      <c r="AP17" s="7">
        <v>1</v>
      </c>
      <c r="AQ17" s="7">
        <v>1</v>
      </c>
      <c r="AR17" s="7">
        <v>1</v>
      </c>
      <c r="AS17" s="7">
        <v>1</v>
      </c>
      <c r="AT17" s="7">
        <v>1</v>
      </c>
      <c r="AU17" s="7">
        <v>1</v>
      </c>
      <c r="AV17" s="7">
        <v>1</v>
      </c>
      <c r="AW17" s="7">
        <v>1</v>
      </c>
      <c r="AX17" s="7">
        <v>1</v>
      </c>
      <c r="AY17" s="7">
        <v>1</v>
      </c>
      <c r="AZ17" s="7">
        <v>1</v>
      </c>
      <c r="BA17" s="7">
        <v>0</v>
      </c>
      <c r="BB17" s="7">
        <v>1</v>
      </c>
      <c r="BC17" s="7">
        <v>1</v>
      </c>
      <c r="BD17" s="7">
        <v>1</v>
      </c>
      <c r="BE17" s="7">
        <v>1</v>
      </c>
      <c r="BF17" s="7">
        <v>1</v>
      </c>
      <c r="BG17" s="7">
        <v>1</v>
      </c>
      <c r="BH17" s="7">
        <v>1</v>
      </c>
      <c r="BI17" s="7">
        <v>0</v>
      </c>
      <c r="BJ17" s="7">
        <v>0</v>
      </c>
      <c r="BK17" s="7">
        <v>0</v>
      </c>
      <c r="BL17" s="7">
        <v>1</v>
      </c>
      <c r="BM17" s="7">
        <v>1</v>
      </c>
      <c r="BN17" s="7">
        <v>1</v>
      </c>
      <c r="BO17" s="7">
        <v>1</v>
      </c>
      <c r="BP17" s="7">
        <v>1</v>
      </c>
      <c r="BQ17" s="7">
        <v>1</v>
      </c>
      <c r="BR17" s="7">
        <v>1</v>
      </c>
      <c r="BS17" s="7">
        <v>1</v>
      </c>
      <c r="BT17" s="7">
        <v>1</v>
      </c>
      <c r="BU17" s="7">
        <v>1</v>
      </c>
      <c r="BV17" s="7">
        <v>1</v>
      </c>
      <c r="BW17" s="7">
        <v>1</v>
      </c>
      <c r="BX17" s="7">
        <v>1</v>
      </c>
      <c r="BY17" s="7">
        <v>1</v>
      </c>
      <c r="BZ17" s="7">
        <v>1</v>
      </c>
      <c r="CA17" s="7">
        <v>1</v>
      </c>
      <c r="CB17" s="7">
        <v>1</v>
      </c>
      <c r="CC17" s="7">
        <v>1</v>
      </c>
      <c r="CD17" s="7">
        <v>1</v>
      </c>
      <c r="CE17" s="7">
        <v>1</v>
      </c>
      <c r="CF17" s="7">
        <v>1</v>
      </c>
      <c r="CG17" s="7">
        <v>1</v>
      </c>
      <c r="CH17" s="7">
        <v>1</v>
      </c>
      <c r="CI17" s="7">
        <v>1</v>
      </c>
      <c r="CJ17" s="7">
        <v>1</v>
      </c>
      <c r="CK17" s="7">
        <v>1</v>
      </c>
      <c r="CL17" s="7">
        <v>1</v>
      </c>
      <c r="CM17" s="7">
        <v>1</v>
      </c>
      <c r="CN17" s="7">
        <v>1</v>
      </c>
      <c r="CO17" s="7">
        <v>1</v>
      </c>
      <c r="CP17" s="7">
        <v>1</v>
      </c>
      <c r="CQ17" s="7">
        <v>1</v>
      </c>
      <c r="CR17" s="7">
        <v>0</v>
      </c>
      <c r="CS17" s="7">
        <v>0</v>
      </c>
      <c r="CT17" s="7">
        <v>0</v>
      </c>
      <c r="CU17" s="7">
        <v>1</v>
      </c>
      <c r="CW17" s="5">
        <f t="shared" si="2"/>
        <v>84</v>
      </c>
      <c r="CX17" s="5">
        <f t="shared" si="0"/>
        <v>0.875</v>
      </c>
      <c r="CY17" s="34">
        <f t="shared" si="1"/>
        <v>0.875</v>
      </c>
    </row>
    <row r="18" spans="1:103" ht="30" x14ac:dyDescent="0.25">
      <c r="A18" s="54"/>
      <c r="B18" s="29" t="s">
        <v>104</v>
      </c>
      <c r="C18" s="21"/>
      <c r="D18" s="7">
        <v>1</v>
      </c>
      <c r="E18" s="7">
        <v>0</v>
      </c>
      <c r="F18" s="7">
        <v>1</v>
      </c>
      <c r="G18" s="7">
        <v>1</v>
      </c>
      <c r="H18" s="7">
        <v>1</v>
      </c>
      <c r="I18" s="7">
        <v>1</v>
      </c>
      <c r="J18" s="7">
        <v>1</v>
      </c>
      <c r="K18" s="7">
        <v>1</v>
      </c>
      <c r="L18" s="7">
        <v>1</v>
      </c>
      <c r="M18" s="7">
        <v>1</v>
      </c>
      <c r="N18" s="7">
        <v>1</v>
      </c>
      <c r="O18" s="7">
        <v>1</v>
      </c>
      <c r="P18" s="7">
        <v>1</v>
      </c>
      <c r="Q18" s="7">
        <v>1</v>
      </c>
      <c r="R18" s="7">
        <v>1</v>
      </c>
      <c r="S18" s="7">
        <v>1</v>
      </c>
      <c r="T18" s="7">
        <v>1</v>
      </c>
      <c r="U18" s="7">
        <v>1</v>
      </c>
      <c r="V18" s="7">
        <v>1</v>
      </c>
      <c r="W18" s="7">
        <v>1</v>
      </c>
      <c r="X18" s="7">
        <v>1</v>
      </c>
      <c r="Y18" s="7">
        <v>1</v>
      </c>
      <c r="Z18" s="7">
        <v>1</v>
      </c>
      <c r="AA18" s="7">
        <v>1</v>
      </c>
      <c r="AB18" s="7">
        <v>1</v>
      </c>
      <c r="AC18" s="7">
        <v>1</v>
      </c>
      <c r="AD18" s="7">
        <v>1</v>
      </c>
      <c r="AE18" s="7">
        <v>1</v>
      </c>
      <c r="AF18" s="7">
        <v>1</v>
      </c>
      <c r="AG18" s="7">
        <v>1</v>
      </c>
      <c r="AH18" s="7">
        <v>1</v>
      </c>
      <c r="AI18" s="7">
        <v>1</v>
      </c>
      <c r="AJ18" s="7">
        <v>0</v>
      </c>
      <c r="AK18" s="7">
        <v>0</v>
      </c>
      <c r="AL18" s="7">
        <v>0</v>
      </c>
      <c r="AM18" s="7">
        <v>0</v>
      </c>
      <c r="AN18" s="7">
        <v>1</v>
      </c>
      <c r="AO18" s="7">
        <v>1</v>
      </c>
      <c r="AP18" s="7">
        <v>1</v>
      </c>
      <c r="AQ18" s="7">
        <v>1</v>
      </c>
      <c r="AR18" s="7">
        <v>1</v>
      </c>
      <c r="AS18" s="7">
        <v>1</v>
      </c>
      <c r="AT18" s="7">
        <v>1</v>
      </c>
      <c r="AU18" s="7">
        <v>1</v>
      </c>
      <c r="AV18" s="7">
        <v>1</v>
      </c>
      <c r="AW18" s="7">
        <v>1</v>
      </c>
      <c r="AX18" s="7">
        <v>1</v>
      </c>
      <c r="AY18" s="7">
        <v>1</v>
      </c>
      <c r="AZ18" s="7">
        <v>1</v>
      </c>
      <c r="BA18" s="7">
        <v>0</v>
      </c>
      <c r="BB18" s="7">
        <v>1</v>
      </c>
      <c r="BC18" s="7">
        <v>1</v>
      </c>
      <c r="BD18" s="7">
        <v>1</v>
      </c>
      <c r="BE18" s="7">
        <v>1</v>
      </c>
      <c r="BF18" s="7">
        <v>1</v>
      </c>
      <c r="BG18" s="7">
        <v>1</v>
      </c>
      <c r="BH18" s="7">
        <v>1</v>
      </c>
      <c r="BI18" s="7">
        <v>0</v>
      </c>
      <c r="BJ18" s="7">
        <v>0</v>
      </c>
      <c r="BK18" s="7">
        <v>0</v>
      </c>
      <c r="BL18" s="7">
        <v>1</v>
      </c>
      <c r="BM18" s="7">
        <v>1</v>
      </c>
      <c r="BN18" s="7">
        <v>1</v>
      </c>
      <c r="BO18" s="7">
        <v>1</v>
      </c>
      <c r="BP18" s="7">
        <v>1</v>
      </c>
      <c r="BQ18" s="7">
        <v>1</v>
      </c>
      <c r="BR18" s="7">
        <v>1</v>
      </c>
      <c r="BS18" s="7">
        <v>1</v>
      </c>
      <c r="BT18" s="7">
        <v>1</v>
      </c>
      <c r="BU18" s="7">
        <v>1</v>
      </c>
      <c r="BV18" s="7">
        <v>1</v>
      </c>
      <c r="BW18" s="7">
        <v>1</v>
      </c>
      <c r="BX18" s="7">
        <v>1</v>
      </c>
      <c r="BY18" s="7">
        <v>1</v>
      </c>
      <c r="BZ18" s="7">
        <v>1</v>
      </c>
      <c r="CA18" s="7">
        <v>1</v>
      </c>
      <c r="CB18" s="7">
        <v>1</v>
      </c>
      <c r="CC18" s="7">
        <v>1</v>
      </c>
      <c r="CD18" s="7">
        <v>1</v>
      </c>
      <c r="CE18" s="7">
        <v>1</v>
      </c>
      <c r="CF18" s="7">
        <v>1</v>
      </c>
      <c r="CG18" s="7">
        <v>1</v>
      </c>
      <c r="CH18" s="7">
        <v>1</v>
      </c>
      <c r="CI18" s="7">
        <v>1</v>
      </c>
      <c r="CJ18" s="7">
        <v>1</v>
      </c>
      <c r="CK18" s="7">
        <v>1</v>
      </c>
      <c r="CL18" s="7">
        <v>1</v>
      </c>
      <c r="CM18" s="7">
        <v>1</v>
      </c>
      <c r="CN18" s="7">
        <v>1</v>
      </c>
      <c r="CO18" s="7">
        <v>1</v>
      </c>
      <c r="CP18" s="7">
        <v>1</v>
      </c>
      <c r="CQ18" s="7">
        <v>1</v>
      </c>
      <c r="CR18" s="7">
        <v>0</v>
      </c>
      <c r="CS18" s="7">
        <v>0</v>
      </c>
      <c r="CT18" s="7">
        <v>0</v>
      </c>
      <c r="CU18" s="7">
        <v>1</v>
      </c>
      <c r="CW18" s="5">
        <f t="shared" si="2"/>
        <v>84</v>
      </c>
      <c r="CX18" s="5">
        <f t="shared" si="0"/>
        <v>0.875</v>
      </c>
      <c r="CY18" s="34">
        <f t="shared" si="1"/>
        <v>0.875</v>
      </c>
    </row>
    <row r="19" spans="1:103" ht="30" x14ac:dyDescent="0.25">
      <c r="A19" s="55" t="s">
        <v>92</v>
      </c>
      <c r="B19" s="29" t="s">
        <v>105</v>
      </c>
      <c r="C19" s="21"/>
      <c r="D19" s="7">
        <v>1</v>
      </c>
      <c r="E19" s="7">
        <v>1</v>
      </c>
      <c r="F19" s="7">
        <v>1</v>
      </c>
      <c r="G19" s="7">
        <v>1</v>
      </c>
      <c r="H19" s="7">
        <v>1</v>
      </c>
      <c r="I19" s="7">
        <v>1</v>
      </c>
      <c r="J19" s="7">
        <v>1</v>
      </c>
      <c r="K19" s="7">
        <v>1</v>
      </c>
      <c r="L19" s="7">
        <v>0</v>
      </c>
      <c r="M19" s="7">
        <v>0</v>
      </c>
      <c r="N19" s="7">
        <v>1</v>
      </c>
      <c r="O19" s="7">
        <v>1</v>
      </c>
      <c r="P19" s="7">
        <v>1</v>
      </c>
      <c r="Q19" s="7">
        <v>1</v>
      </c>
      <c r="R19" s="7">
        <v>1</v>
      </c>
      <c r="S19" s="7">
        <v>1</v>
      </c>
      <c r="T19" s="7">
        <v>1</v>
      </c>
      <c r="U19" s="7">
        <v>1</v>
      </c>
      <c r="V19" s="7">
        <v>1</v>
      </c>
      <c r="W19" s="7">
        <v>1</v>
      </c>
      <c r="X19" s="7">
        <v>1</v>
      </c>
      <c r="Y19" s="7">
        <v>1</v>
      </c>
      <c r="Z19" s="7">
        <v>1</v>
      </c>
      <c r="AA19" s="7">
        <v>1</v>
      </c>
      <c r="AB19" s="7">
        <v>1</v>
      </c>
      <c r="AC19" s="7">
        <v>1</v>
      </c>
      <c r="AD19" s="7">
        <v>1</v>
      </c>
      <c r="AE19" s="7">
        <v>1</v>
      </c>
      <c r="AF19" s="7">
        <v>1</v>
      </c>
      <c r="AG19" s="7">
        <v>1</v>
      </c>
      <c r="AH19" s="7">
        <v>1</v>
      </c>
      <c r="AI19" s="7">
        <v>1</v>
      </c>
      <c r="AJ19" s="7">
        <v>1</v>
      </c>
      <c r="AK19" s="7">
        <v>1</v>
      </c>
      <c r="AL19" s="7">
        <v>1</v>
      </c>
      <c r="AM19" s="7">
        <v>1</v>
      </c>
      <c r="AN19" s="7">
        <v>1</v>
      </c>
      <c r="AO19" s="7">
        <v>1</v>
      </c>
      <c r="AP19" s="7">
        <v>1</v>
      </c>
      <c r="AQ19" s="7">
        <v>1</v>
      </c>
      <c r="AR19" s="7">
        <v>1</v>
      </c>
      <c r="AS19" s="7">
        <v>1</v>
      </c>
      <c r="AT19" s="7">
        <v>1</v>
      </c>
      <c r="AU19" s="7">
        <v>1</v>
      </c>
      <c r="AV19" s="7">
        <v>1</v>
      </c>
      <c r="AW19" s="7">
        <v>1</v>
      </c>
      <c r="AX19" s="7">
        <v>1</v>
      </c>
      <c r="AY19" s="7">
        <v>1</v>
      </c>
      <c r="AZ19" s="7">
        <v>1</v>
      </c>
      <c r="BA19" s="7">
        <v>1</v>
      </c>
      <c r="BB19" s="7">
        <v>1</v>
      </c>
      <c r="BC19" s="7">
        <v>1</v>
      </c>
      <c r="BD19" s="7">
        <v>1</v>
      </c>
      <c r="BE19" s="7">
        <v>1</v>
      </c>
      <c r="BF19" s="7">
        <v>1</v>
      </c>
      <c r="BG19" s="7">
        <v>1</v>
      </c>
      <c r="BH19" s="7">
        <v>1</v>
      </c>
      <c r="BI19" s="7">
        <v>1</v>
      </c>
      <c r="BJ19" s="7">
        <v>1</v>
      </c>
      <c r="BK19" s="7">
        <v>1</v>
      </c>
      <c r="BL19" s="7">
        <v>1</v>
      </c>
      <c r="BM19" s="7">
        <v>1</v>
      </c>
      <c r="BN19" s="7">
        <v>1</v>
      </c>
      <c r="BO19" s="7">
        <v>1</v>
      </c>
      <c r="BP19" s="7">
        <v>1</v>
      </c>
      <c r="BQ19" s="7">
        <v>1</v>
      </c>
      <c r="BR19" s="7">
        <v>1</v>
      </c>
      <c r="BS19" s="7">
        <v>1</v>
      </c>
      <c r="BT19" s="7">
        <v>1</v>
      </c>
      <c r="BU19" s="7">
        <v>1</v>
      </c>
      <c r="BV19" s="7">
        <v>1</v>
      </c>
      <c r="BW19" s="7">
        <v>1</v>
      </c>
      <c r="BX19" s="7">
        <v>1</v>
      </c>
      <c r="BY19" s="7">
        <v>1</v>
      </c>
      <c r="BZ19" s="7">
        <v>1</v>
      </c>
      <c r="CA19" s="7">
        <v>1</v>
      </c>
      <c r="CB19" s="7">
        <v>1</v>
      </c>
      <c r="CC19" s="7">
        <v>1</v>
      </c>
      <c r="CD19" s="7">
        <v>1</v>
      </c>
      <c r="CE19" s="7">
        <v>1</v>
      </c>
      <c r="CF19" s="7">
        <v>1</v>
      </c>
      <c r="CG19" s="7">
        <v>1</v>
      </c>
      <c r="CH19" s="7">
        <v>1</v>
      </c>
      <c r="CI19" s="7">
        <v>1</v>
      </c>
      <c r="CJ19" s="7">
        <v>1</v>
      </c>
      <c r="CK19" s="7">
        <v>1</v>
      </c>
      <c r="CL19" s="7">
        <v>1</v>
      </c>
      <c r="CM19" s="7">
        <v>1</v>
      </c>
      <c r="CN19" s="7">
        <v>1</v>
      </c>
      <c r="CO19" s="7">
        <v>0</v>
      </c>
      <c r="CP19" s="7">
        <v>0</v>
      </c>
      <c r="CQ19" s="7">
        <v>0</v>
      </c>
      <c r="CR19" s="7">
        <v>0</v>
      </c>
      <c r="CS19" s="7">
        <v>0</v>
      </c>
      <c r="CT19" s="7">
        <v>0</v>
      </c>
      <c r="CU19" s="7">
        <v>1</v>
      </c>
      <c r="CW19" s="5">
        <f t="shared" si="2"/>
        <v>88</v>
      </c>
      <c r="CX19" s="5">
        <f t="shared" si="0"/>
        <v>0.91666666666666663</v>
      </c>
      <c r="CY19" s="34">
        <f t="shared" si="1"/>
        <v>0.91666666666666663</v>
      </c>
    </row>
    <row r="20" spans="1:103" ht="78" customHeight="1" x14ac:dyDescent="0.25">
      <c r="A20" s="55"/>
      <c r="B20" s="31" t="s">
        <v>106</v>
      </c>
      <c r="C20" s="21"/>
      <c r="D20" s="7">
        <v>1</v>
      </c>
      <c r="E20" s="7">
        <v>1</v>
      </c>
      <c r="F20" s="7">
        <v>1</v>
      </c>
      <c r="G20" s="7">
        <v>1</v>
      </c>
      <c r="H20" s="7">
        <v>1</v>
      </c>
      <c r="I20" s="7">
        <v>1</v>
      </c>
      <c r="J20" s="7">
        <v>1</v>
      </c>
      <c r="K20" s="7">
        <v>1</v>
      </c>
      <c r="L20" s="7">
        <v>0</v>
      </c>
      <c r="M20" s="7">
        <v>0</v>
      </c>
      <c r="N20" s="7">
        <v>0</v>
      </c>
      <c r="O20" s="7">
        <v>1</v>
      </c>
      <c r="P20" s="7">
        <v>1</v>
      </c>
      <c r="Q20" s="7">
        <v>1</v>
      </c>
      <c r="R20" s="7">
        <v>1</v>
      </c>
      <c r="S20" s="7">
        <v>1</v>
      </c>
      <c r="T20" s="7">
        <v>0</v>
      </c>
      <c r="U20" s="7">
        <v>0</v>
      </c>
      <c r="V20" s="7">
        <v>0</v>
      </c>
      <c r="W20" s="7">
        <v>0</v>
      </c>
      <c r="X20" s="7">
        <v>0</v>
      </c>
      <c r="Y20" s="7">
        <v>0</v>
      </c>
      <c r="Z20" s="7">
        <v>1</v>
      </c>
      <c r="AA20" s="7">
        <v>1</v>
      </c>
      <c r="AB20" s="7">
        <v>0</v>
      </c>
      <c r="AC20" s="7">
        <v>1</v>
      </c>
      <c r="AD20" s="7">
        <v>1</v>
      </c>
      <c r="AE20" s="7">
        <v>1</v>
      </c>
      <c r="AF20" s="7">
        <v>1</v>
      </c>
      <c r="AG20" s="7">
        <v>1</v>
      </c>
      <c r="AH20" s="7">
        <v>1</v>
      </c>
      <c r="AI20" s="7">
        <v>1</v>
      </c>
      <c r="AJ20" s="7">
        <v>1</v>
      </c>
      <c r="AK20" s="7">
        <v>1</v>
      </c>
      <c r="AL20" s="7">
        <v>1</v>
      </c>
      <c r="AM20" s="7">
        <v>1</v>
      </c>
      <c r="AN20" s="7">
        <v>1</v>
      </c>
      <c r="AO20" s="7">
        <v>1</v>
      </c>
      <c r="AP20" s="7">
        <v>1</v>
      </c>
      <c r="AQ20" s="7">
        <v>1</v>
      </c>
      <c r="AR20" s="7">
        <v>1</v>
      </c>
      <c r="AS20" s="7">
        <v>1</v>
      </c>
      <c r="AT20" s="7">
        <v>1</v>
      </c>
      <c r="AU20" s="7">
        <v>1</v>
      </c>
      <c r="AV20" s="7">
        <v>1</v>
      </c>
      <c r="AW20" s="7">
        <v>1</v>
      </c>
      <c r="AX20" s="7">
        <v>1</v>
      </c>
      <c r="AY20" s="7">
        <v>1</v>
      </c>
      <c r="AZ20" s="7">
        <v>0</v>
      </c>
      <c r="BA20" s="7">
        <v>1</v>
      </c>
      <c r="BB20" s="7">
        <v>1</v>
      </c>
      <c r="BC20" s="7">
        <v>1</v>
      </c>
      <c r="BD20" s="7">
        <v>0</v>
      </c>
      <c r="BE20" s="7">
        <v>0</v>
      </c>
      <c r="BF20" s="7">
        <v>0</v>
      </c>
      <c r="BG20" s="7">
        <v>0</v>
      </c>
      <c r="BH20" s="7">
        <v>0</v>
      </c>
      <c r="BI20" s="7">
        <v>0</v>
      </c>
      <c r="BJ20" s="7">
        <v>1</v>
      </c>
      <c r="BK20" s="7">
        <v>0</v>
      </c>
      <c r="BL20" s="7">
        <v>1</v>
      </c>
      <c r="BM20" s="7">
        <v>1</v>
      </c>
      <c r="BN20" s="7">
        <v>1</v>
      </c>
      <c r="BO20" s="7">
        <v>1</v>
      </c>
      <c r="BP20" s="7">
        <v>0</v>
      </c>
      <c r="BQ20" s="7">
        <v>0</v>
      </c>
      <c r="BR20" s="7">
        <v>0</v>
      </c>
      <c r="BS20" s="7">
        <v>0</v>
      </c>
      <c r="BT20" s="7">
        <v>1</v>
      </c>
      <c r="BU20" s="7">
        <v>1</v>
      </c>
      <c r="BV20" s="7">
        <v>1</v>
      </c>
      <c r="BW20" s="7">
        <v>1</v>
      </c>
      <c r="BX20" s="7">
        <v>1</v>
      </c>
      <c r="BY20" s="7">
        <v>1</v>
      </c>
      <c r="BZ20" s="7">
        <v>1</v>
      </c>
      <c r="CA20" s="7">
        <v>1</v>
      </c>
      <c r="CB20" s="7">
        <v>0</v>
      </c>
      <c r="CC20" s="7">
        <v>0</v>
      </c>
      <c r="CD20" s="7">
        <v>0</v>
      </c>
      <c r="CE20" s="7">
        <v>0</v>
      </c>
      <c r="CF20" s="7">
        <v>0</v>
      </c>
      <c r="CG20" s="7">
        <v>0</v>
      </c>
      <c r="CH20" s="7">
        <v>0</v>
      </c>
      <c r="CI20" s="7">
        <v>0</v>
      </c>
      <c r="CJ20" s="7">
        <v>0</v>
      </c>
      <c r="CK20" s="7">
        <v>0</v>
      </c>
      <c r="CL20" s="7">
        <v>0</v>
      </c>
      <c r="CM20" s="7">
        <v>0</v>
      </c>
      <c r="CN20" s="7">
        <v>0</v>
      </c>
      <c r="CO20" s="7">
        <v>0</v>
      </c>
      <c r="CP20" s="7">
        <v>0</v>
      </c>
      <c r="CQ20" s="7">
        <v>0</v>
      </c>
      <c r="CR20" s="7">
        <v>0</v>
      </c>
      <c r="CS20" s="7">
        <v>0</v>
      </c>
      <c r="CT20" s="7">
        <v>0</v>
      </c>
      <c r="CU20" s="7">
        <v>0</v>
      </c>
      <c r="CW20" s="5">
        <f t="shared" si="2"/>
        <v>54</v>
      </c>
      <c r="CX20" s="5">
        <f t="shared" si="0"/>
        <v>0.5625</v>
      </c>
      <c r="CY20" s="34">
        <f t="shared" si="1"/>
        <v>0.5625</v>
      </c>
    </row>
    <row r="21" spans="1:103" x14ac:dyDescent="0.25">
      <c r="A21" s="52" t="s">
        <v>94</v>
      </c>
      <c r="B21" s="52"/>
      <c r="C21" s="23"/>
      <c r="D21" s="7">
        <f t="shared" ref="D21:AI21" si="3">SUM(D4:D20)</f>
        <v>15</v>
      </c>
      <c r="E21" s="7">
        <f t="shared" si="3"/>
        <v>13</v>
      </c>
      <c r="F21" s="7">
        <f t="shared" si="3"/>
        <v>15</v>
      </c>
      <c r="G21" s="7">
        <f t="shared" si="3"/>
        <v>15</v>
      </c>
      <c r="H21" s="7">
        <f t="shared" si="3"/>
        <v>15</v>
      </c>
      <c r="I21" s="7">
        <f t="shared" si="3"/>
        <v>16</v>
      </c>
      <c r="J21" s="7">
        <f t="shared" si="3"/>
        <v>16</v>
      </c>
      <c r="K21" s="7">
        <f t="shared" si="3"/>
        <v>16</v>
      </c>
      <c r="L21" s="7">
        <f t="shared" si="3"/>
        <v>12</v>
      </c>
      <c r="M21" s="7">
        <f t="shared" si="3"/>
        <v>12</v>
      </c>
      <c r="N21" s="7">
        <f t="shared" si="3"/>
        <v>13</v>
      </c>
      <c r="O21" s="7">
        <f t="shared" si="3"/>
        <v>14</v>
      </c>
      <c r="P21" s="7">
        <f t="shared" si="3"/>
        <v>14</v>
      </c>
      <c r="Q21" s="7">
        <f t="shared" si="3"/>
        <v>14</v>
      </c>
      <c r="R21" s="7">
        <f t="shared" si="3"/>
        <v>14</v>
      </c>
      <c r="S21" s="7">
        <f t="shared" si="3"/>
        <v>14</v>
      </c>
      <c r="T21" s="7">
        <f t="shared" si="3"/>
        <v>15</v>
      </c>
      <c r="U21" s="7">
        <f t="shared" si="3"/>
        <v>15</v>
      </c>
      <c r="V21" s="7">
        <f t="shared" si="3"/>
        <v>15</v>
      </c>
      <c r="W21" s="7">
        <f t="shared" si="3"/>
        <v>15</v>
      </c>
      <c r="X21" s="7">
        <f t="shared" si="3"/>
        <v>14</v>
      </c>
      <c r="Y21" s="7">
        <f t="shared" si="3"/>
        <v>14</v>
      </c>
      <c r="Z21" s="7">
        <f t="shared" si="3"/>
        <v>17</v>
      </c>
      <c r="AA21" s="7">
        <f t="shared" si="3"/>
        <v>17</v>
      </c>
      <c r="AB21" s="7">
        <f t="shared" si="3"/>
        <v>14</v>
      </c>
      <c r="AC21" s="7">
        <f t="shared" si="3"/>
        <v>17</v>
      </c>
      <c r="AD21" s="7">
        <f t="shared" si="3"/>
        <v>17</v>
      </c>
      <c r="AE21" s="7">
        <f t="shared" si="3"/>
        <v>17</v>
      </c>
      <c r="AF21" s="7">
        <f t="shared" si="3"/>
        <v>15</v>
      </c>
      <c r="AG21" s="7">
        <f t="shared" si="3"/>
        <v>15</v>
      </c>
      <c r="AH21" s="7">
        <f t="shared" si="3"/>
        <v>15</v>
      </c>
      <c r="AI21" s="7">
        <f t="shared" si="3"/>
        <v>15</v>
      </c>
      <c r="AJ21" s="7">
        <f t="shared" ref="AJ21:BO21" si="4">SUM(AJ4:AJ20)</f>
        <v>12</v>
      </c>
      <c r="AK21" s="7">
        <f t="shared" si="4"/>
        <v>12</v>
      </c>
      <c r="AL21" s="7">
        <f t="shared" si="4"/>
        <v>15</v>
      </c>
      <c r="AM21" s="7">
        <f t="shared" si="4"/>
        <v>14</v>
      </c>
      <c r="AN21" s="7">
        <f t="shared" si="4"/>
        <v>17</v>
      </c>
      <c r="AO21" s="7">
        <f t="shared" si="4"/>
        <v>17</v>
      </c>
      <c r="AP21" s="7">
        <f t="shared" si="4"/>
        <v>17</v>
      </c>
      <c r="AQ21" s="7">
        <f t="shared" si="4"/>
        <v>15</v>
      </c>
      <c r="AR21" s="7">
        <f t="shared" si="4"/>
        <v>15</v>
      </c>
      <c r="AS21" s="7">
        <f t="shared" si="4"/>
        <v>15</v>
      </c>
      <c r="AT21" s="7">
        <f t="shared" si="4"/>
        <v>15</v>
      </c>
      <c r="AU21" s="7">
        <f t="shared" si="4"/>
        <v>15</v>
      </c>
      <c r="AV21" s="7">
        <f t="shared" si="4"/>
        <v>16</v>
      </c>
      <c r="AW21" s="7">
        <f t="shared" si="4"/>
        <v>16</v>
      </c>
      <c r="AX21" s="7">
        <f t="shared" si="4"/>
        <v>11</v>
      </c>
      <c r="AY21" s="7">
        <f t="shared" si="4"/>
        <v>12</v>
      </c>
      <c r="AZ21" s="7">
        <f t="shared" si="4"/>
        <v>10</v>
      </c>
      <c r="BA21" s="7">
        <f t="shared" si="4"/>
        <v>12</v>
      </c>
      <c r="BB21" s="7">
        <f t="shared" si="4"/>
        <v>15</v>
      </c>
      <c r="BC21" s="7">
        <f t="shared" si="4"/>
        <v>15</v>
      </c>
      <c r="BD21" s="7">
        <f t="shared" si="4"/>
        <v>15</v>
      </c>
      <c r="BE21" s="7">
        <f t="shared" si="4"/>
        <v>16</v>
      </c>
      <c r="BF21" s="7">
        <f t="shared" si="4"/>
        <v>16</v>
      </c>
      <c r="BG21" s="7">
        <f t="shared" si="4"/>
        <v>16</v>
      </c>
      <c r="BH21" s="7">
        <f t="shared" si="4"/>
        <v>14</v>
      </c>
      <c r="BI21" s="7">
        <f t="shared" si="4"/>
        <v>11</v>
      </c>
      <c r="BJ21" s="7">
        <f t="shared" si="4"/>
        <v>13</v>
      </c>
      <c r="BK21" s="7">
        <f t="shared" si="4"/>
        <v>12</v>
      </c>
      <c r="BL21" s="7">
        <f t="shared" si="4"/>
        <v>17</v>
      </c>
      <c r="BM21" s="7">
        <f t="shared" si="4"/>
        <v>17</v>
      </c>
      <c r="BN21" s="7">
        <f t="shared" si="4"/>
        <v>17</v>
      </c>
      <c r="BO21" s="7">
        <f t="shared" si="4"/>
        <v>16</v>
      </c>
      <c r="BP21" s="7">
        <f t="shared" ref="BP21:CU21" si="5">SUM(BP4:BP20)</f>
        <v>14</v>
      </c>
      <c r="BQ21" s="7">
        <f t="shared" si="5"/>
        <v>14</v>
      </c>
      <c r="BR21" s="7">
        <f t="shared" si="5"/>
        <v>14</v>
      </c>
      <c r="BS21" s="7">
        <f t="shared" si="5"/>
        <v>14</v>
      </c>
      <c r="BT21" s="7">
        <f t="shared" si="5"/>
        <v>17</v>
      </c>
      <c r="BU21" s="7">
        <f t="shared" si="5"/>
        <v>17</v>
      </c>
      <c r="BV21" s="7">
        <f t="shared" si="5"/>
        <v>17</v>
      </c>
      <c r="BW21" s="7">
        <f t="shared" si="5"/>
        <v>17</v>
      </c>
      <c r="BX21" s="7">
        <f t="shared" si="5"/>
        <v>17</v>
      </c>
      <c r="BY21" s="7">
        <f t="shared" si="5"/>
        <v>17</v>
      </c>
      <c r="BZ21" s="7">
        <f t="shared" si="5"/>
        <v>17</v>
      </c>
      <c r="CA21" s="7">
        <f t="shared" si="5"/>
        <v>17</v>
      </c>
      <c r="CB21" s="7">
        <f t="shared" si="5"/>
        <v>13</v>
      </c>
      <c r="CC21" s="7">
        <f t="shared" si="5"/>
        <v>13</v>
      </c>
      <c r="CD21" s="7">
        <f t="shared" si="5"/>
        <v>13</v>
      </c>
      <c r="CE21" s="7">
        <f t="shared" si="5"/>
        <v>13</v>
      </c>
      <c r="CF21" s="7">
        <f t="shared" si="5"/>
        <v>14</v>
      </c>
      <c r="CG21" s="7">
        <f t="shared" si="5"/>
        <v>14</v>
      </c>
      <c r="CH21" s="7">
        <f t="shared" si="5"/>
        <v>14</v>
      </c>
      <c r="CI21" s="7">
        <f t="shared" si="5"/>
        <v>14</v>
      </c>
      <c r="CJ21" s="7">
        <f t="shared" si="5"/>
        <v>12</v>
      </c>
      <c r="CK21" s="7">
        <f t="shared" si="5"/>
        <v>12</v>
      </c>
      <c r="CL21" s="7">
        <f t="shared" si="5"/>
        <v>12</v>
      </c>
      <c r="CM21" s="7">
        <f t="shared" si="5"/>
        <v>12</v>
      </c>
      <c r="CN21" s="7">
        <f t="shared" si="5"/>
        <v>14</v>
      </c>
      <c r="CO21" s="7">
        <f t="shared" si="5"/>
        <v>13</v>
      </c>
      <c r="CP21" s="7">
        <f t="shared" si="5"/>
        <v>15</v>
      </c>
      <c r="CQ21" s="7">
        <f t="shared" si="5"/>
        <v>15</v>
      </c>
      <c r="CR21" s="7">
        <f t="shared" si="5"/>
        <v>13</v>
      </c>
      <c r="CS21" s="7">
        <f t="shared" si="5"/>
        <v>13</v>
      </c>
      <c r="CT21" s="7">
        <f t="shared" si="5"/>
        <v>12</v>
      </c>
      <c r="CU21" s="7">
        <f t="shared" si="5"/>
        <v>15</v>
      </c>
    </row>
    <row r="22" spans="1:103" x14ac:dyDescent="0.25">
      <c r="A22" s="53" t="s">
        <v>95</v>
      </c>
      <c r="B22" s="53"/>
      <c r="C22" s="22"/>
      <c r="D22" s="7">
        <v>17</v>
      </c>
      <c r="E22" s="7">
        <v>17</v>
      </c>
      <c r="F22" s="7">
        <v>17</v>
      </c>
      <c r="G22" s="7">
        <v>17</v>
      </c>
      <c r="H22" s="7">
        <v>17</v>
      </c>
      <c r="I22" s="7">
        <v>17</v>
      </c>
      <c r="J22" s="7">
        <v>17</v>
      </c>
      <c r="K22" s="7">
        <v>17</v>
      </c>
      <c r="L22" s="7">
        <v>17</v>
      </c>
      <c r="M22" s="7">
        <v>17</v>
      </c>
      <c r="N22" s="7">
        <v>17</v>
      </c>
      <c r="O22" s="7">
        <v>17</v>
      </c>
      <c r="P22" s="7">
        <v>17</v>
      </c>
      <c r="Q22" s="7">
        <v>17</v>
      </c>
      <c r="R22" s="7">
        <v>17</v>
      </c>
      <c r="S22" s="7">
        <v>17</v>
      </c>
      <c r="T22" s="7">
        <v>17</v>
      </c>
      <c r="U22" s="7">
        <v>17</v>
      </c>
      <c r="V22" s="7">
        <v>17</v>
      </c>
      <c r="W22" s="7">
        <v>17</v>
      </c>
      <c r="X22" s="7">
        <v>17</v>
      </c>
      <c r="Y22" s="7">
        <v>17</v>
      </c>
      <c r="Z22" s="7">
        <v>17</v>
      </c>
      <c r="AA22" s="7">
        <v>17</v>
      </c>
      <c r="AB22" s="7">
        <v>17</v>
      </c>
      <c r="AC22" s="7">
        <v>17</v>
      </c>
      <c r="AD22" s="7">
        <v>17</v>
      </c>
      <c r="AE22" s="7">
        <v>17</v>
      </c>
      <c r="AF22" s="7">
        <v>17</v>
      </c>
      <c r="AG22" s="7">
        <v>17</v>
      </c>
      <c r="AH22" s="7">
        <v>17</v>
      </c>
      <c r="AI22" s="7">
        <v>17</v>
      </c>
      <c r="AJ22" s="7">
        <v>17</v>
      </c>
      <c r="AK22" s="7">
        <v>17</v>
      </c>
      <c r="AL22" s="7">
        <v>17</v>
      </c>
      <c r="AM22" s="7">
        <v>17</v>
      </c>
      <c r="AN22" s="7">
        <v>17</v>
      </c>
      <c r="AO22" s="7">
        <v>17</v>
      </c>
      <c r="AP22" s="7">
        <v>17</v>
      </c>
      <c r="AQ22" s="7">
        <v>17</v>
      </c>
      <c r="AR22" s="7">
        <v>17</v>
      </c>
      <c r="AS22" s="7">
        <v>17</v>
      </c>
      <c r="AT22" s="7">
        <v>17</v>
      </c>
      <c r="AU22" s="7">
        <v>17</v>
      </c>
      <c r="AV22" s="7">
        <v>17</v>
      </c>
      <c r="AW22" s="7">
        <v>17</v>
      </c>
      <c r="AX22" s="7">
        <v>17</v>
      </c>
      <c r="AY22" s="7">
        <v>17</v>
      </c>
      <c r="AZ22" s="7">
        <v>17</v>
      </c>
      <c r="BA22" s="7">
        <v>17</v>
      </c>
      <c r="BB22" s="7">
        <v>17</v>
      </c>
      <c r="BC22" s="7">
        <v>17</v>
      </c>
      <c r="BD22" s="7">
        <v>17</v>
      </c>
      <c r="BE22" s="7">
        <v>17</v>
      </c>
      <c r="BF22" s="7">
        <v>17</v>
      </c>
      <c r="BG22" s="7">
        <v>17</v>
      </c>
      <c r="BH22" s="7">
        <v>17</v>
      </c>
      <c r="BI22" s="7">
        <v>17</v>
      </c>
      <c r="BJ22" s="7">
        <v>17</v>
      </c>
      <c r="BK22" s="7">
        <v>17</v>
      </c>
      <c r="BL22" s="7">
        <v>17</v>
      </c>
      <c r="BM22" s="7">
        <v>17</v>
      </c>
      <c r="BN22" s="7">
        <v>17</v>
      </c>
      <c r="BO22" s="7">
        <v>17</v>
      </c>
      <c r="BP22" s="7">
        <v>17</v>
      </c>
      <c r="BQ22" s="7">
        <v>17</v>
      </c>
      <c r="BR22" s="7">
        <v>17</v>
      </c>
      <c r="BS22" s="7">
        <v>17</v>
      </c>
      <c r="BT22" s="7">
        <v>17</v>
      </c>
      <c r="BU22" s="7">
        <v>17</v>
      </c>
      <c r="BV22" s="7">
        <v>17</v>
      </c>
      <c r="BW22" s="7">
        <v>17</v>
      </c>
      <c r="BX22" s="7">
        <v>17</v>
      </c>
      <c r="BY22" s="7">
        <v>17</v>
      </c>
      <c r="BZ22" s="7">
        <v>17</v>
      </c>
      <c r="CA22" s="7">
        <v>17</v>
      </c>
      <c r="CB22" s="7">
        <v>17</v>
      </c>
      <c r="CC22" s="7">
        <v>17</v>
      </c>
      <c r="CD22" s="7">
        <v>17</v>
      </c>
      <c r="CE22" s="7">
        <v>17</v>
      </c>
      <c r="CF22" s="7">
        <v>17</v>
      </c>
      <c r="CG22" s="7">
        <v>17</v>
      </c>
      <c r="CH22" s="7">
        <v>17</v>
      </c>
      <c r="CI22" s="7">
        <v>17</v>
      </c>
      <c r="CJ22" s="7">
        <v>17</v>
      </c>
      <c r="CK22" s="7">
        <v>17</v>
      </c>
      <c r="CL22" s="7">
        <v>17</v>
      </c>
      <c r="CM22" s="7">
        <v>17</v>
      </c>
      <c r="CN22" s="7">
        <v>17</v>
      </c>
      <c r="CO22" s="7">
        <v>17</v>
      </c>
      <c r="CP22" s="7">
        <v>17</v>
      </c>
      <c r="CQ22" s="7">
        <v>17</v>
      </c>
      <c r="CR22" s="7">
        <v>17</v>
      </c>
      <c r="CS22" s="7">
        <v>17</v>
      </c>
      <c r="CT22" s="7">
        <v>17</v>
      </c>
      <c r="CU22" s="7">
        <v>17</v>
      </c>
    </row>
    <row r="23" spans="1:103" x14ac:dyDescent="0.25">
      <c r="A23" s="52" t="s">
        <v>86</v>
      </c>
      <c r="B23" s="52"/>
      <c r="C23" s="23"/>
      <c r="D23" s="7">
        <f t="shared" ref="D23:AI23" si="6">D21/D22</f>
        <v>0.88235294117647056</v>
      </c>
      <c r="E23" s="7">
        <f t="shared" si="6"/>
        <v>0.76470588235294112</v>
      </c>
      <c r="F23" s="7">
        <f t="shared" si="6"/>
        <v>0.88235294117647056</v>
      </c>
      <c r="G23" s="7">
        <f t="shared" si="6"/>
        <v>0.88235294117647056</v>
      </c>
      <c r="H23" s="7">
        <f t="shared" si="6"/>
        <v>0.88235294117647056</v>
      </c>
      <c r="I23" s="7">
        <f t="shared" si="6"/>
        <v>0.94117647058823528</v>
      </c>
      <c r="J23" s="7">
        <f t="shared" si="6"/>
        <v>0.94117647058823528</v>
      </c>
      <c r="K23" s="7">
        <f t="shared" si="6"/>
        <v>0.94117647058823528</v>
      </c>
      <c r="L23" s="7">
        <f t="shared" si="6"/>
        <v>0.70588235294117652</v>
      </c>
      <c r="M23" s="7">
        <f t="shared" si="6"/>
        <v>0.70588235294117652</v>
      </c>
      <c r="N23" s="7">
        <f t="shared" si="6"/>
        <v>0.76470588235294112</v>
      </c>
      <c r="O23" s="7">
        <f t="shared" si="6"/>
        <v>0.82352941176470584</v>
      </c>
      <c r="P23" s="7">
        <f t="shared" si="6"/>
        <v>0.82352941176470584</v>
      </c>
      <c r="Q23" s="7">
        <f t="shared" si="6"/>
        <v>0.82352941176470584</v>
      </c>
      <c r="R23" s="7">
        <f t="shared" si="6"/>
        <v>0.82352941176470584</v>
      </c>
      <c r="S23" s="7">
        <f t="shared" si="6"/>
        <v>0.82352941176470584</v>
      </c>
      <c r="T23" s="7">
        <f t="shared" si="6"/>
        <v>0.88235294117647056</v>
      </c>
      <c r="U23" s="7">
        <f t="shared" si="6"/>
        <v>0.88235294117647056</v>
      </c>
      <c r="V23" s="7">
        <f t="shared" si="6"/>
        <v>0.88235294117647056</v>
      </c>
      <c r="W23" s="7">
        <f t="shared" si="6"/>
        <v>0.88235294117647056</v>
      </c>
      <c r="X23" s="7">
        <f t="shared" si="6"/>
        <v>0.82352941176470584</v>
      </c>
      <c r="Y23" s="7">
        <f t="shared" si="6"/>
        <v>0.82352941176470584</v>
      </c>
      <c r="Z23" s="7">
        <f t="shared" si="6"/>
        <v>1</v>
      </c>
      <c r="AA23" s="7">
        <f t="shared" si="6"/>
        <v>1</v>
      </c>
      <c r="AB23" s="7">
        <f t="shared" si="6"/>
        <v>0.82352941176470584</v>
      </c>
      <c r="AC23" s="7">
        <f t="shared" si="6"/>
        <v>1</v>
      </c>
      <c r="AD23" s="7">
        <f t="shared" si="6"/>
        <v>1</v>
      </c>
      <c r="AE23" s="7">
        <f t="shared" si="6"/>
        <v>1</v>
      </c>
      <c r="AF23" s="7">
        <f t="shared" si="6"/>
        <v>0.88235294117647056</v>
      </c>
      <c r="AG23" s="7">
        <f t="shared" si="6"/>
        <v>0.88235294117647056</v>
      </c>
      <c r="AH23" s="7">
        <f t="shared" si="6"/>
        <v>0.88235294117647056</v>
      </c>
      <c r="AI23" s="7">
        <f t="shared" si="6"/>
        <v>0.88235294117647056</v>
      </c>
      <c r="AJ23" s="7">
        <f t="shared" ref="AJ23:BO23" si="7">AJ21/AJ22</f>
        <v>0.70588235294117652</v>
      </c>
      <c r="AK23" s="7">
        <f t="shared" si="7"/>
        <v>0.70588235294117652</v>
      </c>
      <c r="AL23" s="7">
        <f t="shared" si="7"/>
        <v>0.88235294117647056</v>
      </c>
      <c r="AM23" s="7">
        <f t="shared" si="7"/>
        <v>0.82352941176470584</v>
      </c>
      <c r="AN23" s="7">
        <f t="shared" si="7"/>
        <v>1</v>
      </c>
      <c r="AO23" s="7">
        <f t="shared" si="7"/>
        <v>1</v>
      </c>
      <c r="AP23" s="7">
        <f t="shared" si="7"/>
        <v>1</v>
      </c>
      <c r="AQ23" s="7">
        <f t="shared" si="7"/>
        <v>0.88235294117647056</v>
      </c>
      <c r="AR23" s="7">
        <f t="shared" si="7"/>
        <v>0.88235294117647056</v>
      </c>
      <c r="AS23" s="7">
        <f t="shared" si="7"/>
        <v>0.88235294117647056</v>
      </c>
      <c r="AT23" s="7">
        <f t="shared" si="7"/>
        <v>0.88235294117647056</v>
      </c>
      <c r="AU23" s="7">
        <f t="shared" si="7"/>
        <v>0.88235294117647056</v>
      </c>
      <c r="AV23" s="7">
        <f t="shared" si="7"/>
        <v>0.94117647058823528</v>
      </c>
      <c r="AW23" s="7">
        <f t="shared" si="7"/>
        <v>0.94117647058823528</v>
      </c>
      <c r="AX23" s="7">
        <f t="shared" si="7"/>
        <v>0.6470588235294118</v>
      </c>
      <c r="AY23" s="7">
        <f t="shared" si="7"/>
        <v>0.70588235294117652</v>
      </c>
      <c r="AZ23" s="7">
        <f t="shared" si="7"/>
        <v>0.58823529411764708</v>
      </c>
      <c r="BA23" s="7">
        <f t="shared" si="7"/>
        <v>0.70588235294117652</v>
      </c>
      <c r="BB23" s="7">
        <f t="shared" si="7"/>
        <v>0.88235294117647056</v>
      </c>
      <c r="BC23" s="7">
        <f t="shared" si="7"/>
        <v>0.88235294117647056</v>
      </c>
      <c r="BD23" s="7">
        <f t="shared" si="7"/>
        <v>0.88235294117647056</v>
      </c>
      <c r="BE23" s="7">
        <f t="shared" si="7"/>
        <v>0.94117647058823528</v>
      </c>
      <c r="BF23" s="7">
        <f t="shared" si="7"/>
        <v>0.94117647058823528</v>
      </c>
      <c r="BG23" s="7">
        <f t="shared" si="7"/>
        <v>0.94117647058823528</v>
      </c>
      <c r="BH23" s="7">
        <f t="shared" si="7"/>
        <v>0.82352941176470584</v>
      </c>
      <c r="BI23" s="7">
        <f t="shared" si="7"/>
        <v>0.6470588235294118</v>
      </c>
      <c r="BJ23" s="7">
        <f t="shared" si="7"/>
        <v>0.76470588235294112</v>
      </c>
      <c r="BK23" s="7">
        <f t="shared" si="7"/>
        <v>0.70588235294117652</v>
      </c>
      <c r="BL23" s="7">
        <f t="shared" si="7"/>
        <v>1</v>
      </c>
      <c r="BM23" s="7">
        <f t="shared" si="7"/>
        <v>1</v>
      </c>
      <c r="BN23" s="7">
        <f t="shared" si="7"/>
        <v>1</v>
      </c>
      <c r="BO23" s="7">
        <f t="shared" si="7"/>
        <v>0.94117647058823528</v>
      </c>
      <c r="BP23" s="7">
        <f t="shared" ref="BP23:CU23" si="8">BP21/BP22</f>
        <v>0.82352941176470584</v>
      </c>
      <c r="BQ23" s="7">
        <f t="shared" si="8"/>
        <v>0.82352941176470584</v>
      </c>
      <c r="BR23" s="7">
        <f t="shared" si="8"/>
        <v>0.82352941176470584</v>
      </c>
      <c r="BS23" s="7">
        <f t="shared" si="8"/>
        <v>0.82352941176470584</v>
      </c>
      <c r="BT23" s="7">
        <f t="shared" si="8"/>
        <v>1</v>
      </c>
      <c r="BU23" s="7">
        <f t="shared" si="8"/>
        <v>1</v>
      </c>
      <c r="BV23" s="7">
        <f t="shared" si="8"/>
        <v>1</v>
      </c>
      <c r="BW23" s="7">
        <f t="shared" si="8"/>
        <v>1</v>
      </c>
      <c r="BX23" s="7">
        <f t="shared" si="8"/>
        <v>1</v>
      </c>
      <c r="BY23" s="7">
        <f t="shared" si="8"/>
        <v>1</v>
      </c>
      <c r="BZ23" s="7">
        <f t="shared" si="8"/>
        <v>1</v>
      </c>
      <c r="CA23" s="7">
        <f t="shared" si="8"/>
        <v>1</v>
      </c>
      <c r="CB23" s="7">
        <f t="shared" si="8"/>
        <v>0.76470588235294112</v>
      </c>
      <c r="CC23" s="7">
        <f t="shared" si="8"/>
        <v>0.76470588235294112</v>
      </c>
      <c r="CD23" s="7">
        <f t="shared" si="8"/>
        <v>0.76470588235294112</v>
      </c>
      <c r="CE23" s="7">
        <f t="shared" si="8"/>
        <v>0.76470588235294112</v>
      </c>
      <c r="CF23" s="7">
        <f t="shared" si="8"/>
        <v>0.82352941176470584</v>
      </c>
      <c r="CG23" s="7">
        <f t="shared" si="8"/>
        <v>0.82352941176470584</v>
      </c>
      <c r="CH23" s="7">
        <f t="shared" si="8"/>
        <v>0.82352941176470584</v>
      </c>
      <c r="CI23" s="7">
        <f t="shared" si="8"/>
        <v>0.82352941176470584</v>
      </c>
      <c r="CJ23" s="7">
        <f t="shared" si="8"/>
        <v>0.70588235294117652</v>
      </c>
      <c r="CK23" s="7">
        <f t="shared" si="8"/>
        <v>0.70588235294117652</v>
      </c>
      <c r="CL23" s="7">
        <f t="shared" si="8"/>
        <v>0.70588235294117652</v>
      </c>
      <c r="CM23" s="7">
        <f t="shared" si="8"/>
        <v>0.70588235294117652</v>
      </c>
      <c r="CN23" s="7">
        <f t="shared" si="8"/>
        <v>0.82352941176470584</v>
      </c>
      <c r="CO23" s="7">
        <f t="shared" si="8"/>
        <v>0.76470588235294112</v>
      </c>
      <c r="CP23" s="7">
        <f t="shared" si="8"/>
        <v>0.88235294117647056</v>
      </c>
      <c r="CQ23" s="7">
        <f t="shared" si="8"/>
        <v>0.88235294117647056</v>
      </c>
      <c r="CR23" s="7">
        <f t="shared" si="8"/>
        <v>0.76470588235294112</v>
      </c>
      <c r="CS23" s="7">
        <f t="shared" si="8"/>
        <v>0.76470588235294112</v>
      </c>
      <c r="CT23" s="7">
        <f t="shared" si="8"/>
        <v>0.70588235294117652</v>
      </c>
      <c r="CU23" s="7">
        <f t="shared" si="8"/>
        <v>0.88235294117647056</v>
      </c>
    </row>
  </sheetData>
  <mergeCells count="33">
    <mergeCell ref="CJ2:CM2"/>
    <mergeCell ref="CN2:CQ2"/>
    <mergeCell ref="CR2:CU2"/>
    <mergeCell ref="BL2:BO2"/>
    <mergeCell ref="BP2:BS2"/>
    <mergeCell ref="BT2:BW2"/>
    <mergeCell ref="BX2:CA2"/>
    <mergeCell ref="CB2:CE2"/>
    <mergeCell ref="CF2:CI2"/>
    <mergeCell ref="BH2:BK2"/>
    <mergeCell ref="P2:S2"/>
    <mergeCell ref="T2:W2"/>
    <mergeCell ref="X2:AA2"/>
    <mergeCell ref="AB2:AE2"/>
    <mergeCell ref="AF2:AI2"/>
    <mergeCell ref="AJ2:AM2"/>
    <mergeCell ref="AN2:AQ2"/>
    <mergeCell ref="AR2:AU2"/>
    <mergeCell ref="AV2:AY2"/>
    <mergeCell ref="AZ2:BC2"/>
    <mergeCell ref="BD2:BG2"/>
    <mergeCell ref="A21:B21"/>
    <mergeCell ref="A22:B22"/>
    <mergeCell ref="A23:B23"/>
    <mergeCell ref="D2:G2"/>
    <mergeCell ref="H2:K2"/>
    <mergeCell ref="A16:A18"/>
    <mergeCell ref="A19:A20"/>
    <mergeCell ref="L2:O2"/>
    <mergeCell ref="A1:B3"/>
    <mergeCell ref="A4:A8"/>
    <mergeCell ref="A9:A12"/>
    <mergeCell ref="A13:A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430E43-6B7D-40A8-9328-11D87C672F07}">
  <sheetPr>
    <tabColor theme="9" tint="0.39997558519241921"/>
  </sheetPr>
  <dimension ref="A1:Z98"/>
  <sheetViews>
    <sheetView topLeftCell="N1" zoomScale="94" workbookViewId="0">
      <selection activeCell="U2" sqref="U2"/>
    </sheetView>
  </sheetViews>
  <sheetFormatPr defaultRowHeight="15" x14ac:dyDescent="0.25"/>
  <cols>
    <col min="2" max="2" width="11.85546875" bestFit="1" customWidth="1"/>
    <col min="3" max="3" width="17.5703125" bestFit="1" customWidth="1"/>
    <col min="4" max="4" width="44.28515625" bestFit="1" customWidth="1"/>
    <col min="6" max="6" width="25" bestFit="1" customWidth="1"/>
    <col min="7" max="7" width="22.140625" bestFit="1" customWidth="1"/>
    <col min="8" max="10" width="21.140625" bestFit="1" customWidth="1"/>
    <col min="11" max="11" width="22.140625" bestFit="1" customWidth="1"/>
    <col min="12" max="12" width="21.42578125" customWidth="1"/>
    <col min="13" max="13" width="22.140625" bestFit="1" customWidth="1"/>
    <col min="14" max="15" width="23.42578125" bestFit="1" customWidth="1"/>
    <col min="17" max="17" width="21.140625" bestFit="1" customWidth="1"/>
    <col min="19" max="19" width="22.140625" bestFit="1" customWidth="1"/>
  </cols>
  <sheetData>
    <row r="1" spans="1:26" x14ac:dyDescent="0.25">
      <c r="F1" s="13"/>
      <c r="G1" s="13"/>
      <c r="H1" s="13"/>
      <c r="I1" s="13"/>
      <c r="J1" s="13"/>
      <c r="K1" s="13"/>
      <c r="L1" s="13"/>
      <c r="O1" s="9" t="s">
        <v>65</v>
      </c>
    </row>
    <row r="2" spans="1:26" ht="15.75" thickBot="1" x14ac:dyDescent="0.3">
      <c r="A2" s="6" t="s">
        <v>48</v>
      </c>
      <c r="B2" s="6" t="s">
        <v>46</v>
      </c>
      <c r="C2" s="2" t="s">
        <v>49</v>
      </c>
      <c r="D2" s="6" t="s">
        <v>47</v>
      </c>
      <c r="E2" s="6" t="s">
        <v>60</v>
      </c>
      <c r="F2" s="38" t="s">
        <v>124</v>
      </c>
      <c r="G2" s="14" t="s">
        <v>66</v>
      </c>
      <c r="H2" s="14" t="s">
        <v>67</v>
      </c>
      <c r="I2" s="14" t="s">
        <v>68</v>
      </c>
      <c r="J2" s="14" t="s">
        <v>69</v>
      </c>
      <c r="K2" s="14" t="s">
        <v>70</v>
      </c>
      <c r="L2" s="14" t="s">
        <v>117</v>
      </c>
      <c r="M2" s="38" t="s">
        <v>71</v>
      </c>
      <c r="N2" s="15" t="s">
        <v>72</v>
      </c>
      <c r="O2" s="37" t="s">
        <v>73</v>
      </c>
      <c r="P2" s="16" t="s">
        <v>74</v>
      </c>
      <c r="Q2" s="17" t="s">
        <v>75</v>
      </c>
      <c r="R2" s="18" t="s">
        <v>76</v>
      </c>
      <c r="S2" s="17" t="s">
        <v>77</v>
      </c>
      <c r="T2" s="18" t="s">
        <v>78</v>
      </c>
      <c r="U2" s="19" t="s">
        <v>79</v>
      </c>
      <c r="W2" s="58" t="s">
        <v>116</v>
      </c>
      <c r="X2" s="58"/>
      <c r="Y2" s="58"/>
    </row>
    <row r="3" spans="1:26" x14ac:dyDescent="0.25">
      <c r="A3" s="3">
        <v>1</v>
      </c>
      <c r="B3" s="46" t="s">
        <v>0</v>
      </c>
      <c r="C3" s="65" t="s">
        <v>50</v>
      </c>
      <c r="D3" s="4" t="s">
        <v>1</v>
      </c>
      <c r="E3" s="7">
        <v>2021</v>
      </c>
      <c r="F3" s="8">
        <v>24322048000000</v>
      </c>
      <c r="G3" s="8">
        <v>421399000000</v>
      </c>
      <c r="H3" s="20">
        <v>0</v>
      </c>
      <c r="I3" s="8">
        <v>978957000000</v>
      </c>
      <c r="J3" s="8">
        <v>246873000000</v>
      </c>
      <c r="K3" s="8">
        <f>G3+I3</f>
        <v>1400356000000</v>
      </c>
      <c r="L3" s="8">
        <f>H3+J3</f>
        <v>246873000000</v>
      </c>
      <c r="M3" s="8">
        <f>K3-L3</f>
        <v>1153483000000</v>
      </c>
      <c r="N3" s="8">
        <f>F3-M3</f>
        <v>23168565000000</v>
      </c>
      <c r="O3" s="8">
        <v>21171173000000</v>
      </c>
      <c r="P3" s="4">
        <f t="shared" ref="P3:P34" si="0">N3/O3</f>
        <v>1.0943448905736115</v>
      </c>
      <c r="Q3" s="8">
        <f>L3</f>
        <v>246873000000</v>
      </c>
      <c r="R3" s="4">
        <f t="shared" ref="R3:R34" si="1">N3/Q3</f>
        <v>93.848112187237973</v>
      </c>
      <c r="S3" s="8">
        <f t="shared" ref="S3:S34" si="2">N3-Q3</f>
        <v>22921692000000</v>
      </c>
      <c r="T3" s="4">
        <f t="shared" ref="T3:T34" si="3">S3/N3</f>
        <v>0.98934448464978297</v>
      </c>
      <c r="U3" s="4">
        <f>P3+R3+T3</f>
        <v>95.931801562461359</v>
      </c>
      <c r="W3" s="39" t="s">
        <v>119</v>
      </c>
      <c r="X3" s="59" t="s">
        <v>120</v>
      </c>
      <c r="Y3" s="59"/>
      <c r="Z3" s="60"/>
    </row>
    <row r="4" spans="1:26" x14ac:dyDescent="0.25">
      <c r="A4" s="3">
        <v>2</v>
      </c>
      <c r="B4" s="46"/>
      <c r="C4" s="65"/>
      <c r="D4" s="4" t="s">
        <v>1</v>
      </c>
      <c r="E4" s="7">
        <v>2022</v>
      </c>
      <c r="F4" s="8">
        <v>21828591000000</v>
      </c>
      <c r="G4" s="8">
        <v>578728000000</v>
      </c>
      <c r="H4" s="20">
        <v>0</v>
      </c>
      <c r="I4" s="8">
        <v>882976000000</v>
      </c>
      <c r="J4" s="8">
        <v>239494000000</v>
      </c>
      <c r="K4" s="8">
        <f>G4+I4</f>
        <v>1461704000000</v>
      </c>
      <c r="L4" s="8">
        <f t="shared" ref="L4:L67" si="4">H4+J4</f>
        <v>239494000000</v>
      </c>
      <c r="M4" s="8">
        <f t="shared" ref="M4:M67" si="5">K4-L4</f>
        <v>1222210000000</v>
      </c>
      <c r="N4" s="8">
        <f t="shared" ref="N4:N34" si="6">F4-M4</f>
        <v>20606381000000</v>
      </c>
      <c r="O4" s="8">
        <v>22243221000000</v>
      </c>
      <c r="P4" s="4">
        <f t="shared" si="0"/>
        <v>0.92641173686131162</v>
      </c>
      <c r="Q4" s="8">
        <f t="shared" ref="Q4:Q67" si="7">L4</f>
        <v>239494000000</v>
      </c>
      <c r="R4" s="4">
        <f t="shared" si="1"/>
        <v>86.041324626086663</v>
      </c>
      <c r="S4" s="8">
        <f t="shared" si="2"/>
        <v>20366887000000</v>
      </c>
      <c r="T4" s="4">
        <f t="shared" si="3"/>
        <v>0.98837767776884256</v>
      </c>
      <c r="U4" s="4">
        <f t="shared" ref="U4:U66" si="8">P4+R4+T4</f>
        <v>87.956114040716812</v>
      </c>
      <c r="W4" s="40" t="s">
        <v>74</v>
      </c>
      <c r="X4" s="61" t="s">
        <v>121</v>
      </c>
      <c r="Y4" s="61"/>
      <c r="Z4" s="62"/>
    </row>
    <row r="5" spans="1:26" x14ac:dyDescent="0.25">
      <c r="A5" s="3">
        <v>3</v>
      </c>
      <c r="B5" s="46"/>
      <c r="C5" s="65"/>
      <c r="D5" s="4" t="s">
        <v>1</v>
      </c>
      <c r="E5" s="7">
        <v>2023</v>
      </c>
      <c r="F5" s="8">
        <v>20745473000000</v>
      </c>
      <c r="G5" s="8">
        <v>611396000000</v>
      </c>
      <c r="H5" s="20">
        <v>0</v>
      </c>
      <c r="I5" s="8">
        <v>908369000000</v>
      </c>
      <c r="J5" s="8">
        <v>220279000000</v>
      </c>
      <c r="K5" s="8">
        <f t="shared" ref="K5:K35" si="9">G5+I5</f>
        <v>1519765000000</v>
      </c>
      <c r="L5" s="8">
        <f t="shared" si="4"/>
        <v>220279000000</v>
      </c>
      <c r="M5" s="8">
        <f t="shared" si="5"/>
        <v>1299486000000</v>
      </c>
      <c r="N5" s="8">
        <f t="shared" si="6"/>
        <v>19445987000000</v>
      </c>
      <c r="O5" s="8">
        <v>22566006000000</v>
      </c>
      <c r="P5" s="4">
        <f t="shared" si="0"/>
        <v>0.86173809401628276</v>
      </c>
      <c r="Q5" s="8">
        <f t="shared" si="7"/>
        <v>220279000000</v>
      </c>
      <c r="R5" s="4">
        <f t="shared" si="1"/>
        <v>88.278896308772062</v>
      </c>
      <c r="S5" s="8">
        <f t="shared" si="2"/>
        <v>19225708000000</v>
      </c>
      <c r="T5" s="4">
        <f t="shared" si="3"/>
        <v>0.98867226435973654</v>
      </c>
      <c r="U5" s="4">
        <f t="shared" si="8"/>
        <v>90.129306667148086</v>
      </c>
      <c r="W5" s="40" t="s">
        <v>76</v>
      </c>
      <c r="X5" s="63" t="s">
        <v>122</v>
      </c>
      <c r="Y5" s="63"/>
      <c r="Z5" s="64"/>
    </row>
    <row r="6" spans="1:26" x14ac:dyDescent="0.25">
      <c r="A6" s="3">
        <v>4</v>
      </c>
      <c r="B6" s="46"/>
      <c r="C6" s="65"/>
      <c r="D6" s="4" t="s">
        <v>1</v>
      </c>
      <c r="E6" s="7">
        <v>2024</v>
      </c>
      <c r="F6" s="8">
        <v>21815035000000</v>
      </c>
      <c r="G6" s="8">
        <v>520193000000</v>
      </c>
      <c r="H6" s="20">
        <v>0</v>
      </c>
      <c r="I6" s="8">
        <v>1161949000000</v>
      </c>
      <c r="J6" s="8">
        <v>262054000000</v>
      </c>
      <c r="K6" s="8">
        <f t="shared" si="9"/>
        <v>1682142000000</v>
      </c>
      <c r="L6" s="8">
        <f t="shared" si="4"/>
        <v>262054000000</v>
      </c>
      <c r="M6" s="8">
        <f t="shared" si="5"/>
        <v>1420088000000</v>
      </c>
      <c r="N6" s="8">
        <f t="shared" si="6"/>
        <v>20394947000000</v>
      </c>
      <c r="O6" s="8">
        <v>23202062000000</v>
      </c>
      <c r="P6" s="4">
        <f t="shared" si="0"/>
        <v>0.8790144169082903</v>
      </c>
      <c r="Q6" s="8">
        <f t="shared" si="7"/>
        <v>262054000000</v>
      </c>
      <c r="R6" s="4">
        <f t="shared" si="1"/>
        <v>77.827268425591669</v>
      </c>
      <c r="S6" s="8">
        <f t="shared" si="2"/>
        <v>20132893000000</v>
      </c>
      <c r="T6" s="4">
        <f t="shared" si="3"/>
        <v>0.98715103304754848</v>
      </c>
      <c r="U6" s="4">
        <f t="shared" si="8"/>
        <v>79.693433875547512</v>
      </c>
      <c r="W6" s="40" t="s">
        <v>78</v>
      </c>
      <c r="X6" s="63" t="s">
        <v>123</v>
      </c>
      <c r="Y6" s="63"/>
      <c r="Z6" s="64"/>
    </row>
    <row r="7" spans="1:26" x14ac:dyDescent="0.25">
      <c r="A7" s="3">
        <v>5</v>
      </c>
      <c r="B7" s="46" t="s">
        <v>2</v>
      </c>
      <c r="C7" s="65" t="s">
        <v>51</v>
      </c>
      <c r="D7" s="4" t="s">
        <v>3</v>
      </c>
      <c r="E7" s="7">
        <v>2021</v>
      </c>
      <c r="F7" s="8">
        <v>2015138000000</v>
      </c>
      <c r="G7" s="8">
        <v>179229000000</v>
      </c>
      <c r="H7" s="8">
        <v>53147000000</v>
      </c>
      <c r="I7" s="8">
        <v>93183000000</v>
      </c>
      <c r="J7" s="8">
        <v>14011000000</v>
      </c>
      <c r="K7" s="8">
        <f t="shared" si="9"/>
        <v>272412000000</v>
      </c>
      <c r="L7" s="8">
        <f t="shared" si="4"/>
        <v>67158000000</v>
      </c>
      <c r="M7" s="8">
        <f t="shared" si="5"/>
        <v>205254000000</v>
      </c>
      <c r="N7" s="8">
        <f t="shared" si="6"/>
        <v>1809884000000</v>
      </c>
      <c r="O7" s="8">
        <v>2728045000000</v>
      </c>
      <c r="P7" s="4">
        <f t="shared" si="0"/>
        <v>0.66343627029612784</v>
      </c>
      <c r="Q7" s="8">
        <f t="shared" si="7"/>
        <v>67158000000</v>
      </c>
      <c r="R7" s="4">
        <f t="shared" si="1"/>
        <v>26.949641144763095</v>
      </c>
      <c r="S7" s="8">
        <f t="shared" si="2"/>
        <v>1742726000000</v>
      </c>
      <c r="T7" s="4">
        <f t="shared" si="3"/>
        <v>0.9628937545168641</v>
      </c>
      <c r="U7" s="4">
        <f t="shared" si="8"/>
        <v>28.575971169576086</v>
      </c>
      <c r="W7" s="35"/>
      <c r="X7" s="56"/>
      <c r="Y7" s="56"/>
      <c r="Z7" s="57"/>
    </row>
    <row r="8" spans="1:26" ht="15.75" thickBot="1" x14ac:dyDescent="0.3">
      <c r="A8" s="3">
        <v>6</v>
      </c>
      <c r="B8" s="46"/>
      <c r="C8" s="65"/>
      <c r="D8" s="4" t="s">
        <v>3</v>
      </c>
      <c r="E8" s="7">
        <v>2022</v>
      </c>
      <c r="F8" s="8">
        <v>2415592000000</v>
      </c>
      <c r="G8" s="8">
        <v>227579000000</v>
      </c>
      <c r="H8" s="8">
        <v>87739000000</v>
      </c>
      <c r="I8" s="8">
        <v>111436000000</v>
      </c>
      <c r="J8" s="8">
        <v>25259000000</v>
      </c>
      <c r="K8" s="8">
        <f t="shared" si="9"/>
        <v>339015000000</v>
      </c>
      <c r="L8" s="8">
        <f t="shared" si="4"/>
        <v>112998000000</v>
      </c>
      <c r="M8" s="8">
        <f t="shared" si="5"/>
        <v>226017000000</v>
      </c>
      <c r="N8" s="8">
        <f t="shared" si="6"/>
        <v>2189575000000</v>
      </c>
      <c r="O8" s="8">
        <v>3050250000000</v>
      </c>
      <c r="P8" s="4">
        <f t="shared" si="0"/>
        <v>0.71783460372100649</v>
      </c>
      <c r="Q8" s="8">
        <f t="shared" si="7"/>
        <v>112998000000</v>
      </c>
      <c r="R8" s="4">
        <f t="shared" si="1"/>
        <v>19.377112869254322</v>
      </c>
      <c r="S8" s="8">
        <f t="shared" si="2"/>
        <v>2076577000000</v>
      </c>
      <c r="T8" s="4">
        <f t="shared" si="3"/>
        <v>0.94839272461550761</v>
      </c>
      <c r="U8" s="4">
        <f t="shared" si="8"/>
        <v>21.043340197590837</v>
      </c>
      <c r="W8" s="42" t="s">
        <v>125</v>
      </c>
      <c r="X8" s="43" t="s">
        <v>126</v>
      </c>
      <c r="Y8" s="44"/>
      <c r="Z8" s="36"/>
    </row>
    <row r="9" spans="1:26" x14ac:dyDescent="0.25">
      <c r="A9" s="3">
        <v>7</v>
      </c>
      <c r="B9" s="46"/>
      <c r="C9" s="65"/>
      <c r="D9" s="4" t="s">
        <v>3</v>
      </c>
      <c r="E9" s="7">
        <v>2023</v>
      </c>
      <c r="F9" s="8">
        <v>2298131000000</v>
      </c>
      <c r="G9" s="8">
        <v>278980000000</v>
      </c>
      <c r="H9" s="8">
        <v>91493000000</v>
      </c>
      <c r="I9" s="8">
        <v>111933000000</v>
      </c>
      <c r="J9" s="8">
        <v>39728000000</v>
      </c>
      <c r="K9" s="8">
        <f t="shared" si="9"/>
        <v>390913000000</v>
      </c>
      <c r="L9" s="8">
        <f t="shared" si="4"/>
        <v>131221000000</v>
      </c>
      <c r="M9" s="8">
        <f t="shared" si="5"/>
        <v>259692000000</v>
      </c>
      <c r="N9" s="8">
        <f t="shared" si="6"/>
        <v>2038439000000</v>
      </c>
      <c r="O9" s="8">
        <v>3446696000000</v>
      </c>
      <c r="P9" s="4">
        <f t="shared" si="0"/>
        <v>0.59141827419650583</v>
      </c>
      <c r="Q9" s="8">
        <f t="shared" si="7"/>
        <v>131221000000</v>
      </c>
      <c r="R9" s="4">
        <f t="shared" si="1"/>
        <v>15.534396171344525</v>
      </c>
      <c r="S9" s="8">
        <f t="shared" si="2"/>
        <v>1907218000000</v>
      </c>
      <c r="T9" s="4">
        <f t="shared" si="3"/>
        <v>0.93562672221243803</v>
      </c>
      <c r="U9" s="4">
        <f t="shared" si="8"/>
        <v>17.061441167753468</v>
      </c>
    </row>
    <row r="10" spans="1:26" x14ac:dyDescent="0.25">
      <c r="A10" s="3">
        <v>8</v>
      </c>
      <c r="B10" s="46"/>
      <c r="C10" s="65"/>
      <c r="D10" s="4" t="s">
        <v>3</v>
      </c>
      <c r="E10" s="7">
        <v>2024</v>
      </c>
      <c r="F10" s="8">
        <v>1367926000000</v>
      </c>
      <c r="G10" s="8">
        <v>233943000000</v>
      </c>
      <c r="H10" s="8">
        <v>76094000000</v>
      </c>
      <c r="I10" s="8">
        <v>82054000000</v>
      </c>
      <c r="J10" s="8">
        <v>34571000000</v>
      </c>
      <c r="K10" s="8">
        <f t="shared" si="9"/>
        <v>315997000000</v>
      </c>
      <c r="L10" s="8">
        <f t="shared" si="4"/>
        <v>110665000000</v>
      </c>
      <c r="M10" s="8">
        <f t="shared" si="5"/>
        <v>205332000000</v>
      </c>
      <c r="N10" s="8">
        <f t="shared" si="6"/>
        <v>1162594000000</v>
      </c>
      <c r="O10" s="8">
        <v>3390455000000</v>
      </c>
      <c r="P10" s="4">
        <f t="shared" si="0"/>
        <v>0.34290205886820502</v>
      </c>
      <c r="Q10" s="8">
        <f t="shared" si="7"/>
        <v>110665000000</v>
      </c>
      <c r="R10" s="4">
        <f t="shared" si="1"/>
        <v>10.505525685627795</v>
      </c>
      <c r="S10" s="8">
        <f t="shared" si="2"/>
        <v>1051929000000</v>
      </c>
      <c r="T10" s="4">
        <f t="shared" si="3"/>
        <v>0.90481199799758127</v>
      </c>
      <c r="U10" s="4">
        <f t="shared" si="8"/>
        <v>11.753239742493582</v>
      </c>
    </row>
    <row r="11" spans="1:26" x14ac:dyDescent="0.25">
      <c r="A11" s="3">
        <v>9</v>
      </c>
      <c r="B11" s="46" t="s">
        <v>4</v>
      </c>
      <c r="C11" s="65" t="s">
        <v>52</v>
      </c>
      <c r="D11" s="4" t="s">
        <v>5</v>
      </c>
      <c r="E11" s="7">
        <v>2021</v>
      </c>
      <c r="F11" s="8">
        <v>1019133657275</v>
      </c>
      <c r="G11" s="8">
        <v>184194989415</v>
      </c>
      <c r="H11" s="20">
        <v>0</v>
      </c>
      <c r="I11" s="8">
        <v>255451833251</v>
      </c>
      <c r="J11" s="8">
        <v>84462532532</v>
      </c>
      <c r="K11" s="8">
        <f t="shared" si="9"/>
        <v>439646822666</v>
      </c>
      <c r="L11" s="8">
        <f t="shared" si="4"/>
        <v>84462532532</v>
      </c>
      <c r="M11" s="8">
        <f t="shared" si="5"/>
        <v>355184290134</v>
      </c>
      <c r="N11" s="8">
        <f t="shared" si="6"/>
        <v>663949367141</v>
      </c>
      <c r="O11" s="8">
        <v>1022814971131</v>
      </c>
      <c r="P11" s="4">
        <f t="shared" si="0"/>
        <v>0.6491392733593091</v>
      </c>
      <c r="Q11" s="8">
        <f t="shared" si="7"/>
        <v>84462532532</v>
      </c>
      <c r="R11" s="4">
        <f t="shared" si="1"/>
        <v>7.8608744876250549</v>
      </c>
      <c r="S11" s="8">
        <f t="shared" si="2"/>
        <v>579486834609</v>
      </c>
      <c r="T11" s="4">
        <f t="shared" si="3"/>
        <v>0.87278769027870307</v>
      </c>
      <c r="U11" s="4">
        <f t="shared" si="8"/>
        <v>9.3828014512630666</v>
      </c>
    </row>
    <row r="12" spans="1:26" x14ac:dyDescent="0.25">
      <c r="A12" s="3">
        <v>10</v>
      </c>
      <c r="B12" s="46"/>
      <c r="C12" s="65"/>
      <c r="D12" s="4" t="s">
        <v>5</v>
      </c>
      <c r="E12" s="7">
        <v>2022</v>
      </c>
      <c r="F12" s="8">
        <v>1129360552136</v>
      </c>
      <c r="G12" s="8">
        <v>206929679815</v>
      </c>
      <c r="H12" s="20">
        <v>0</v>
      </c>
      <c r="I12" s="8">
        <v>272111543719</v>
      </c>
      <c r="J12" s="8">
        <v>86332023602</v>
      </c>
      <c r="K12" s="8">
        <f t="shared" si="9"/>
        <v>479041223534</v>
      </c>
      <c r="L12" s="8">
        <f t="shared" si="4"/>
        <v>86332023602</v>
      </c>
      <c r="M12" s="8">
        <f t="shared" si="5"/>
        <v>392709199932</v>
      </c>
      <c r="N12" s="8">
        <f t="shared" si="6"/>
        <v>736651352204</v>
      </c>
      <c r="O12" s="8">
        <v>941454031015</v>
      </c>
      <c r="P12" s="4">
        <f t="shared" si="0"/>
        <v>0.78246130765386579</v>
      </c>
      <c r="Q12" s="8">
        <f t="shared" si="7"/>
        <v>86332023602</v>
      </c>
      <c r="R12" s="4">
        <f t="shared" si="1"/>
        <v>8.5327705927529589</v>
      </c>
      <c r="S12" s="8">
        <f t="shared" si="2"/>
        <v>650319328602</v>
      </c>
      <c r="T12" s="4">
        <f t="shared" si="3"/>
        <v>0.88280477142449854</v>
      </c>
      <c r="U12" s="4">
        <f t="shared" si="8"/>
        <v>10.198036671831323</v>
      </c>
    </row>
    <row r="13" spans="1:26" x14ac:dyDescent="0.25">
      <c r="A13" s="3">
        <v>11</v>
      </c>
      <c r="B13" s="46"/>
      <c r="C13" s="65"/>
      <c r="D13" s="4" t="s">
        <v>5</v>
      </c>
      <c r="E13" s="7">
        <v>2023</v>
      </c>
      <c r="F13" s="8">
        <v>1135790489555</v>
      </c>
      <c r="G13" s="8">
        <v>237959733247</v>
      </c>
      <c r="H13" s="20">
        <v>0</v>
      </c>
      <c r="I13" s="8">
        <v>289652624103</v>
      </c>
      <c r="J13" s="8">
        <v>86768115639</v>
      </c>
      <c r="K13" s="8">
        <f t="shared" si="9"/>
        <v>527612357350</v>
      </c>
      <c r="L13" s="8">
        <f t="shared" si="4"/>
        <v>86768115639</v>
      </c>
      <c r="M13" s="8">
        <f t="shared" si="5"/>
        <v>440844241711</v>
      </c>
      <c r="N13" s="8">
        <f t="shared" si="6"/>
        <v>694946247844</v>
      </c>
      <c r="O13" s="8">
        <v>952639271054</v>
      </c>
      <c r="P13" s="4">
        <f t="shared" si="0"/>
        <v>0.72949569575807172</v>
      </c>
      <c r="Q13" s="8">
        <f t="shared" si="7"/>
        <v>86768115639</v>
      </c>
      <c r="R13" s="4">
        <f t="shared" si="1"/>
        <v>8.0092352210958904</v>
      </c>
      <c r="S13" s="8">
        <f t="shared" si="2"/>
        <v>608178132205</v>
      </c>
      <c r="T13" s="4">
        <f t="shared" si="3"/>
        <v>0.87514413394102175</v>
      </c>
      <c r="U13" s="4">
        <f t="shared" si="8"/>
        <v>9.6138750507949844</v>
      </c>
    </row>
    <row r="14" spans="1:26" x14ac:dyDescent="0.25">
      <c r="A14" s="3">
        <v>12</v>
      </c>
      <c r="B14" s="46"/>
      <c r="C14" s="65"/>
      <c r="D14" s="4" t="s">
        <v>5</v>
      </c>
      <c r="E14" s="7">
        <v>2024</v>
      </c>
      <c r="F14" s="8">
        <v>1158489850210</v>
      </c>
      <c r="G14" s="8">
        <v>256059333492</v>
      </c>
      <c r="H14" s="20">
        <v>0</v>
      </c>
      <c r="I14" s="8">
        <v>303252516550</v>
      </c>
      <c r="J14" s="8">
        <v>94596466717</v>
      </c>
      <c r="K14" s="8">
        <f t="shared" si="9"/>
        <v>559311850042</v>
      </c>
      <c r="L14" s="8">
        <f t="shared" si="4"/>
        <v>94596466717</v>
      </c>
      <c r="M14" s="8">
        <f t="shared" si="5"/>
        <v>464715383325</v>
      </c>
      <c r="N14" s="8">
        <f t="shared" si="6"/>
        <v>693774466885</v>
      </c>
      <c r="O14" s="8">
        <v>934979192879</v>
      </c>
      <c r="P14" s="4">
        <f t="shared" si="0"/>
        <v>0.74202129006606099</v>
      </c>
      <c r="Q14" s="8">
        <f t="shared" si="7"/>
        <v>94596466717</v>
      </c>
      <c r="R14" s="4">
        <f t="shared" si="1"/>
        <v>7.3340420732682743</v>
      </c>
      <c r="S14" s="8">
        <f t="shared" si="2"/>
        <v>599178000168</v>
      </c>
      <c r="T14" s="4">
        <f t="shared" si="3"/>
        <v>0.8636495414111568</v>
      </c>
      <c r="U14" s="4">
        <f t="shared" si="8"/>
        <v>8.9397129047454911</v>
      </c>
    </row>
    <row r="15" spans="1:26" x14ac:dyDescent="0.25">
      <c r="A15" s="3">
        <v>13</v>
      </c>
      <c r="B15" s="46" t="s">
        <v>6</v>
      </c>
      <c r="C15" s="65">
        <v>33315</v>
      </c>
      <c r="D15" s="4" t="s">
        <v>7</v>
      </c>
      <c r="E15" s="7">
        <v>2021</v>
      </c>
      <c r="F15" s="8">
        <v>51698249000000</v>
      </c>
      <c r="G15" s="8">
        <v>1762240000000</v>
      </c>
      <c r="H15" s="8">
        <v>770301000000</v>
      </c>
      <c r="I15" s="8">
        <v>1766260000000</v>
      </c>
      <c r="J15" s="8">
        <v>660402000000</v>
      </c>
      <c r="K15" s="8">
        <f t="shared" si="9"/>
        <v>3528500000000</v>
      </c>
      <c r="L15" s="8">
        <f t="shared" si="4"/>
        <v>1430703000000</v>
      </c>
      <c r="M15" s="8">
        <f t="shared" si="5"/>
        <v>2097797000000</v>
      </c>
      <c r="N15" s="8">
        <f t="shared" si="6"/>
        <v>49600452000000</v>
      </c>
      <c r="O15" s="8">
        <v>25149999000000</v>
      </c>
      <c r="P15" s="4">
        <f t="shared" si="0"/>
        <v>1.972185048595827</v>
      </c>
      <c r="Q15" s="8">
        <f t="shared" si="7"/>
        <v>1430703000000</v>
      </c>
      <c r="R15" s="4">
        <f t="shared" si="1"/>
        <v>34.668587400739355</v>
      </c>
      <c r="S15" s="8">
        <f t="shared" si="2"/>
        <v>48169749000000</v>
      </c>
      <c r="T15" s="4">
        <f t="shared" si="3"/>
        <v>0.97115544430925749</v>
      </c>
      <c r="U15" s="4">
        <f t="shared" si="8"/>
        <v>37.611927893644442</v>
      </c>
    </row>
    <row r="16" spans="1:26" x14ac:dyDescent="0.25">
      <c r="A16" s="3">
        <v>14</v>
      </c>
      <c r="B16" s="46"/>
      <c r="C16" s="65"/>
      <c r="D16" s="4" t="s">
        <v>7</v>
      </c>
      <c r="E16" s="7">
        <v>2022</v>
      </c>
      <c r="F16" s="8">
        <v>56867544000000</v>
      </c>
      <c r="G16" s="8">
        <v>2129885000000</v>
      </c>
      <c r="H16" s="8">
        <v>942550000000</v>
      </c>
      <c r="I16" s="8">
        <v>1828310000000</v>
      </c>
      <c r="J16" s="8">
        <v>622205000000</v>
      </c>
      <c r="K16" s="8">
        <f t="shared" si="9"/>
        <v>3958195000000</v>
      </c>
      <c r="L16" s="8">
        <f t="shared" si="4"/>
        <v>1564755000000</v>
      </c>
      <c r="M16" s="8">
        <f t="shared" si="5"/>
        <v>2393440000000</v>
      </c>
      <c r="N16" s="8">
        <f t="shared" si="6"/>
        <v>54474104000000</v>
      </c>
      <c r="O16" s="8">
        <v>26327214000000</v>
      </c>
      <c r="P16" s="4">
        <f t="shared" si="0"/>
        <v>2.0691176818025636</v>
      </c>
      <c r="Q16" s="8">
        <f t="shared" si="7"/>
        <v>1564755000000</v>
      </c>
      <c r="R16" s="4">
        <f t="shared" si="1"/>
        <v>34.813184172602099</v>
      </c>
      <c r="S16" s="8">
        <f t="shared" si="2"/>
        <v>52909349000000</v>
      </c>
      <c r="T16" s="4">
        <f t="shared" si="3"/>
        <v>0.97127525034647655</v>
      </c>
      <c r="U16" s="4">
        <f t="shared" si="8"/>
        <v>37.853577104751146</v>
      </c>
    </row>
    <row r="17" spans="1:21" x14ac:dyDescent="0.25">
      <c r="A17" s="3">
        <v>15</v>
      </c>
      <c r="B17" s="46"/>
      <c r="C17" s="65"/>
      <c r="D17" s="4" t="s">
        <v>7</v>
      </c>
      <c r="E17" s="7">
        <v>2023</v>
      </c>
      <c r="F17" s="8">
        <v>61615850000000</v>
      </c>
      <c r="G17" s="8">
        <v>2350950000000</v>
      </c>
      <c r="H17" s="8">
        <v>953953000000</v>
      </c>
      <c r="I17" s="8">
        <v>1979245000000</v>
      </c>
      <c r="J17" s="8">
        <v>745063000000</v>
      </c>
      <c r="K17" s="8">
        <f t="shared" si="9"/>
        <v>4330195000000</v>
      </c>
      <c r="L17" s="8">
        <f t="shared" si="4"/>
        <v>1699016000000</v>
      </c>
      <c r="M17" s="8">
        <f t="shared" si="5"/>
        <v>2631179000000</v>
      </c>
      <c r="N17" s="8">
        <f t="shared" si="6"/>
        <v>58984671000000</v>
      </c>
      <c r="O17" s="8">
        <v>27028758000000</v>
      </c>
      <c r="P17" s="4">
        <f t="shared" si="0"/>
        <v>2.1822930598586883</v>
      </c>
      <c r="Q17" s="8">
        <f t="shared" si="7"/>
        <v>1699016000000</v>
      </c>
      <c r="R17" s="4">
        <f t="shared" si="1"/>
        <v>34.716960287601765</v>
      </c>
      <c r="S17" s="8">
        <f t="shared" si="2"/>
        <v>57285655000000</v>
      </c>
      <c r="T17" s="4">
        <f t="shared" si="3"/>
        <v>0.97119563487944183</v>
      </c>
      <c r="U17" s="4">
        <f t="shared" si="8"/>
        <v>37.870448982339894</v>
      </c>
    </row>
    <row r="18" spans="1:21" x14ac:dyDescent="0.25">
      <c r="A18" s="3">
        <v>16</v>
      </c>
      <c r="B18" s="46"/>
      <c r="C18" s="65"/>
      <c r="D18" s="4" t="s">
        <v>7</v>
      </c>
      <c r="E18" s="7">
        <v>2024</v>
      </c>
      <c r="F18" s="8">
        <v>67477992000000</v>
      </c>
      <c r="G18" s="8">
        <v>2491847000000</v>
      </c>
      <c r="H18" s="8">
        <v>844811000000</v>
      </c>
      <c r="I18" s="8">
        <v>2138642000000</v>
      </c>
      <c r="J18" s="8">
        <v>781647000000</v>
      </c>
      <c r="K18" s="8">
        <f t="shared" si="9"/>
        <v>4630489000000</v>
      </c>
      <c r="L18" s="8">
        <f t="shared" si="4"/>
        <v>1626458000000</v>
      </c>
      <c r="M18" s="8">
        <f t="shared" si="5"/>
        <v>3004031000000</v>
      </c>
      <c r="N18" s="8">
        <f t="shared" si="6"/>
        <v>64473961000000</v>
      </c>
      <c r="O18" s="8">
        <v>30288922000000</v>
      </c>
      <c r="P18" s="4">
        <f t="shared" si="0"/>
        <v>2.1286317485977215</v>
      </c>
      <c r="Q18" s="8">
        <f t="shared" si="7"/>
        <v>1626458000000</v>
      </c>
      <c r="R18" s="4">
        <f t="shared" si="1"/>
        <v>39.640716821461112</v>
      </c>
      <c r="S18" s="8">
        <f t="shared" si="2"/>
        <v>62847503000000</v>
      </c>
      <c r="T18" s="4">
        <f t="shared" si="3"/>
        <v>0.97477341278907925</v>
      </c>
      <c r="U18" s="4">
        <f t="shared" si="8"/>
        <v>42.744121982847908</v>
      </c>
    </row>
    <row r="19" spans="1:21" x14ac:dyDescent="0.25">
      <c r="A19" s="3">
        <v>17</v>
      </c>
      <c r="B19" s="46" t="s">
        <v>8</v>
      </c>
      <c r="C19" s="65">
        <v>39049</v>
      </c>
      <c r="D19" s="4" t="s">
        <v>9</v>
      </c>
      <c r="E19" s="7">
        <v>2021</v>
      </c>
      <c r="F19" s="8">
        <v>8028078000000</v>
      </c>
      <c r="G19" s="8">
        <v>286189000000</v>
      </c>
      <c r="H19" s="8">
        <v>69705000000</v>
      </c>
      <c r="I19" s="8">
        <v>426991000000</v>
      </c>
      <c r="J19" s="8">
        <v>204533000000</v>
      </c>
      <c r="K19" s="8">
        <f t="shared" si="9"/>
        <v>713180000000</v>
      </c>
      <c r="L19" s="8">
        <f t="shared" si="4"/>
        <v>274238000000</v>
      </c>
      <c r="M19" s="8">
        <f t="shared" si="5"/>
        <v>438942000000</v>
      </c>
      <c r="N19" s="8">
        <f t="shared" si="6"/>
        <v>7589136000000</v>
      </c>
      <c r="O19" s="8">
        <v>2861207000000</v>
      </c>
      <c r="P19" s="4">
        <f t="shared" si="0"/>
        <v>2.6524246585444535</v>
      </c>
      <c r="Q19" s="8">
        <f t="shared" si="7"/>
        <v>274238000000</v>
      </c>
      <c r="R19" s="4">
        <f t="shared" si="1"/>
        <v>27.67353904272931</v>
      </c>
      <c r="S19" s="8">
        <f t="shared" si="2"/>
        <v>7314898000000</v>
      </c>
      <c r="T19" s="4">
        <f t="shared" si="3"/>
        <v>0.96386439773908383</v>
      </c>
      <c r="U19" s="4">
        <f t="shared" si="8"/>
        <v>31.289828099012848</v>
      </c>
    </row>
    <row r="20" spans="1:21" x14ac:dyDescent="0.25">
      <c r="A20" s="3">
        <v>18</v>
      </c>
      <c r="B20" s="46"/>
      <c r="C20" s="65"/>
      <c r="D20" s="4" t="s">
        <v>9</v>
      </c>
      <c r="E20" s="7">
        <v>2022</v>
      </c>
      <c r="F20" s="8">
        <v>8242343000000</v>
      </c>
      <c r="G20" s="8">
        <v>353098000000</v>
      </c>
      <c r="H20" s="8">
        <v>68956000000</v>
      </c>
      <c r="I20" s="8">
        <v>444912000000</v>
      </c>
      <c r="J20" s="8">
        <v>248598000000</v>
      </c>
      <c r="K20" s="8">
        <f t="shared" si="9"/>
        <v>798010000000</v>
      </c>
      <c r="L20" s="8">
        <f t="shared" si="4"/>
        <v>317554000000</v>
      </c>
      <c r="M20" s="8">
        <f t="shared" si="5"/>
        <v>480456000000</v>
      </c>
      <c r="N20" s="8">
        <f t="shared" si="6"/>
        <v>7761887000000</v>
      </c>
      <c r="O20" s="8">
        <v>3181832000000</v>
      </c>
      <c r="P20" s="4">
        <f t="shared" si="0"/>
        <v>2.4394396058622831</v>
      </c>
      <c r="Q20" s="8">
        <f t="shared" si="7"/>
        <v>317554000000</v>
      </c>
      <c r="R20" s="4">
        <f t="shared" si="1"/>
        <v>24.442731000081874</v>
      </c>
      <c r="S20" s="8">
        <f t="shared" si="2"/>
        <v>7444333000000</v>
      </c>
      <c r="T20" s="4">
        <f t="shared" si="3"/>
        <v>0.95908804134870806</v>
      </c>
      <c r="U20" s="4">
        <f t="shared" si="8"/>
        <v>27.841258647292864</v>
      </c>
    </row>
    <row r="21" spans="1:21" x14ac:dyDescent="0.25">
      <c r="A21" s="3">
        <v>19</v>
      </c>
      <c r="B21" s="46"/>
      <c r="C21" s="65"/>
      <c r="D21" s="4" t="s">
        <v>9</v>
      </c>
      <c r="E21" s="7">
        <v>2023</v>
      </c>
      <c r="F21" s="8">
        <v>9027276000000</v>
      </c>
      <c r="G21" s="8">
        <v>397748000000</v>
      </c>
      <c r="H21" s="8">
        <v>88672000000</v>
      </c>
      <c r="I21" s="8">
        <v>482873000000</v>
      </c>
      <c r="J21" s="8">
        <v>276506000000</v>
      </c>
      <c r="K21" s="8">
        <f t="shared" si="9"/>
        <v>880621000000</v>
      </c>
      <c r="L21" s="8">
        <f t="shared" si="4"/>
        <v>365178000000</v>
      </c>
      <c r="M21" s="8">
        <f t="shared" si="5"/>
        <v>515443000000</v>
      </c>
      <c r="N21" s="8">
        <f t="shared" si="6"/>
        <v>8511833000000</v>
      </c>
      <c r="O21" s="8">
        <v>3419703000000</v>
      </c>
      <c r="P21" s="4">
        <f t="shared" si="0"/>
        <v>2.4890562133612186</v>
      </c>
      <c r="Q21" s="8">
        <f t="shared" si="7"/>
        <v>365178000000</v>
      </c>
      <c r="R21" s="4">
        <f t="shared" si="1"/>
        <v>23.308723417073317</v>
      </c>
      <c r="S21" s="8">
        <f t="shared" si="2"/>
        <v>8146655000000</v>
      </c>
      <c r="T21" s="4">
        <f t="shared" si="3"/>
        <v>0.95709760753059892</v>
      </c>
      <c r="U21" s="4">
        <f t="shared" si="8"/>
        <v>26.754877237965136</v>
      </c>
    </row>
    <row r="22" spans="1:21" x14ac:dyDescent="0.25">
      <c r="A22" s="3">
        <v>20</v>
      </c>
      <c r="B22" s="46"/>
      <c r="C22" s="65"/>
      <c r="D22" s="4" t="s">
        <v>9</v>
      </c>
      <c r="E22" s="7">
        <v>2024</v>
      </c>
      <c r="F22" s="8">
        <v>9280242000000</v>
      </c>
      <c r="G22" s="8">
        <v>443651000000</v>
      </c>
      <c r="H22" s="8">
        <v>81361000000</v>
      </c>
      <c r="I22" s="8">
        <v>518510000000</v>
      </c>
      <c r="J22" s="8">
        <v>299827000000</v>
      </c>
      <c r="K22" s="8">
        <f t="shared" si="9"/>
        <v>962161000000</v>
      </c>
      <c r="L22" s="8">
        <f t="shared" si="4"/>
        <v>381188000000</v>
      </c>
      <c r="M22" s="8">
        <f t="shared" si="5"/>
        <v>580973000000</v>
      </c>
      <c r="N22" s="8">
        <f t="shared" si="6"/>
        <v>8699269000000</v>
      </c>
      <c r="O22" s="8">
        <v>3568651000000</v>
      </c>
      <c r="P22" s="4">
        <f t="shared" si="0"/>
        <v>2.4376911611698651</v>
      </c>
      <c r="Q22" s="8">
        <f t="shared" si="7"/>
        <v>381188000000</v>
      </c>
      <c r="R22" s="4">
        <f t="shared" si="1"/>
        <v>22.821466048249157</v>
      </c>
      <c r="S22" s="8">
        <f t="shared" si="2"/>
        <v>8318081000000</v>
      </c>
      <c r="T22" s="4">
        <f t="shared" si="3"/>
        <v>0.95618160560387311</v>
      </c>
      <c r="U22" s="4">
        <f t="shared" si="8"/>
        <v>26.215338815022896</v>
      </c>
    </row>
    <row r="23" spans="1:21" x14ac:dyDescent="0.25">
      <c r="A23" s="3">
        <v>21</v>
      </c>
      <c r="B23" s="46" t="s">
        <v>10</v>
      </c>
      <c r="C23" s="65">
        <v>43839</v>
      </c>
      <c r="D23" s="4" t="s">
        <v>11</v>
      </c>
      <c r="E23" s="7">
        <v>2021</v>
      </c>
      <c r="F23" s="8">
        <v>895867536708</v>
      </c>
      <c r="G23" s="20">
        <v>0</v>
      </c>
      <c r="H23" s="20">
        <v>0</v>
      </c>
      <c r="I23" s="27">
        <v>119181537740</v>
      </c>
      <c r="J23" s="27">
        <v>72443392354</v>
      </c>
      <c r="K23" s="27">
        <f t="shared" si="9"/>
        <v>119181537740</v>
      </c>
      <c r="L23" s="8">
        <f t="shared" si="4"/>
        <v>72443392354</v>
      </c>
      <c r="M23" s="8">
        <f t="shared" si="5"/>
        <v>46738145386</v>
      </c>
      <c r="N23" s="8">
        <f t="shared" si="6"/>
        <v>849129391322</v>
      </c>
      <c r="O23" s="8">
        <v>781292859465</v>
      </c>
      <c r="P23" s="4">
        <f t="shared" si="0"/>
        <v>1.0868259974927352</v>
      </c>
      <c r="Q23" s="8">
        <f t="shared" si="7"/>
        <v>72443392354</v>
      </c>
      <c r="R23" s="4">
        <f t="shared" si="1"/>
        <v>11.721281454803584</v>
      </c>
      <c r="S23" s="8">
        <f t="shared" si="2"/>
        <v>776685998968</v>
      </c>
      <c r="T23" s="4">
        <f t="shared" si="3"/>
        <v>0.91468509617690452</v>
      </c>
      <c r="U23" s="4">
        <f t="shared" si="8"/>
        <v>13.722792548473224</v>
      </c>
    </row>
    <row r="24" spans="1:21" x14ac:dyDescent="0.25">
      <c r="A24" s="3">
        <v>22</v>
      </c>
      <c r="B24" s="46"/>
      <c r="C24" s="65"/>
      <c r="D24" s="4" t="s">
        <v>11</v>
      </c>
      <c r="E24" s="7">
        <v>2022</v>
      </c>
      <c r="F24" s="8">
        <v>970572083452</v>
      </c>
      <c r="G24" s="20">
        <v>0</v>
      </c>
      <c r="H24" s="20">
        <v>0</v>
      </c>
      <c r="I24" s="27">
        <v>175585629496</v>
      </c>
      <c r="J24" s="27">
        <v>107557559235</v>
      </c>
      <c r="K24" s="27">
        <f t="shared" si="9"/>
        <v>175585629496</v>
      </c>
      <c r="L24" s="8">
        <f t="shared" si="4"/>
        <v>107557559235</v>
      </c>
      <c r="M24" s="8">
        <f t="shared" si="5"/>
        <v>68028070261</v>
      </c>
      <c r="N24" s="8">
        <f t="shared" si="6"/>
        <v>902544013191</v>
      </c>
      <c r="O24" s="8">
        <v>963111881039</v>
      </c>
      <c r="P24" s="4">
        <f t="shared" si="0"/>
        <v>0.93711232408153899</v>
      </c>
      <c r="Q24" s="8">
        <f t="shared" si="7"/>
        <v>107557559235</v>
      </c>
      <c r="R24" s="4">
        <f t="shared" si="1"/>
        <v>8.3912652872593796</v>
      </c>
      <c r="S24" s="8">
        <f t="shared" si="2"/>
        <v>794986453956</v>
      </c>
      <c r="T24" s="4">
        <f t="shared" si="3"/>
        <v>0.88082846081408972</v>
      </c>
      <c r="U24" s="4">
        <f t="shared" si="8"/>
        <v>10.209206072155009</v>
      </c>
    </row>
    <row r="25" spans="1:21" x14ac:dyDescent="0.25">
      <c r="A25" s="3">
        <v>23</v>
      </c>
      <c r="B25" s="46"/>
      <c r="C25" s="65"/>
      <c r="D25" s="4" t="s">
        <v>11</v>
      </c>
      <c r="E25" s="7">
        <v>2023</v>
      </c>
      <c r="F25" s="8">
        <v>875512425564</v>
      </c>
      <c r="G25" s="20">
        <v>0</v>
      </c>
      <c r="H25" s="20">
        <v>0</v>
      </c>
      <c r="I25" s="27">
        <v>177743806565</v>
      </c>
      <c r="J25" s="27">
        <v>93680158494</v>
      </c>
      <c r="K25" s="27">
        <f t="shared" si="9"/>
        <v>177743806565</v>
      </c>
      <c r="L25" s="8">
        <f t="shared" si="4"/>
        <v>93680158494</v>
      </c>
      <c r="M25" s="8">
        <f t="shared" si="5"/>
        <v>84063648071</v>
      </c>
      <c r="N25" s="8">
        <f t="shared" si="6"/>
        <v>791448777493</v>
      </c>
      <c r="O25" s="8">
        <v>1115171555082</v>
      </c>
      <c r="P25" s="4">
        <f t="shared" si="0"/>
        <v>0.70971033459941846</v>
      </c>
      <c r="Q25" s="8">
        <f t="shared" si="7"/>
        <v>93680158494</v>
      </c>
      <c r="R25" s="4">
        <f t="shared" si="1"/>
        <v>8.4484141595863171</v>
      </c>
      <c r="S25" s="8">
        <f t="shared" si="2"/>
        <v>697768618999</v>
      </c>
      <c r="T25" s="4">
        <f t="shared" si="3"/>
        <v>0.88163459069234762</v>
      </c>
      <c r="U25" s="4">
        <f t="shared" si="8"/>
        <v>10.039759084878083</v>
      </c>
    </row>
    <row r="26" spans="1:21" x14ac:dyDescent="0.25">
      <c r="A26" s="3">
        <v>24</v>
      </c>
      <c r="B26" s="46"/>
      <c r="C26" s="65"/>
      <c r="D26" s="4" t="s">
        <v>11</v>
      </c>
      <c r="E26" s="7">
        <v>2024</v>
      </c>
      <c r="F26" s="8">
        <v>1066759270113</v>
      </c>
      <c r="G26" s="20">
        <v>0</v>
      </c>
      <c r="H26" s="20">
        <v>0</v>
      </c>
      <c r="I26" s="27">
        <v>220236052634</v>
      </c>
      <c r="J26" s="27">
        <v>124452775610</v>
      </c>
      <c r="K26" s="27">
        <f t="shared" si="9"/>
        <v>220236052634</v>
      </c>
      <c r="L26" s="8">
        <f t="shared" si="4"/>
        <v>124452775610</v>
      </c>
      <c r="M26" s="8">
        <f t="shared" si="5"/>
        <v>95783277024</v>
      </c>
      <c r="N26" s="8">
        <f t="shared" si="6"/>
        <v>970975993089</v>
      </c>
      <c r="O26" s="8">
        <v>1298545253348</v>
      </c>
      <c r="P26" s="4">
        <f t="shared" si="0"/>
        <v>0.7477413594832848</v>
      </c>
      <c r="Q26" s="8">
        <f t="shared" si="7"/>
        <v>124452775610</v>
      </c>
      <c r="R26" s="4">
        <f t="shared" si="1"/>
        <v>7.8019633417559584</v>
      </c>
      <c r="S26" s="8">
        <f t="shared" si="2"/>
        <v>846523217479</v>
      </c>
      <c r="T26" s="4">
        <f t="shared" si="3"/>
        <v>0.87182713424862956</v>
      </c>
      <c r="U26" s="4">
        <f t="shared" si="8"/>
        <v>9.4215318354878725</v>
      </c>
    </row>
    <row r="27" spans="1:21" x14ac:dyDescent="0.25">
      <c r="A27" s="3">
        <v>25</v>
      </c>
      <c r="B27" s="46" t="s">
        <v>12</v>
      </c>
      <c r="C27" s="65">
        <v>41439</v>
      </c>
      <c r="D27" s="4" t="s">
        <v>13</v>
      </c>
      <c r="E27" s="7">
        <v>2021</v>
      </c>
      <c r="F27" s="8">
        <v>7124495000000</v>
      </c>
      <c r="G27" s="8">
        <v>356979000000</v>
      </c>
      <c r="H27" s="8">
        <v>22777000000</v>
      </c>
      <c r="I27" s="8">
        <v>374343000000</v>
      </c>
      <c r="J27" s="8">
        <v>199066000000</v>
      </c>
      <c r="K27" s="8">
        <f t="shared" si="9"/>
        <v>731322000000</v>
      </c>
      <c r="L27" s="8">
        <f t="shared" si="4"/>
        <v>221843000000</v>
      </c>
      <c r="M27" s="8">
        <f t="shared" si="5"/>
        <v>509479000000</v>
      </c>
      <c r="N27" s="8">
        <f t="shared" si="6"/>
        <v>6615016000000</v>
      </c>
      <c r="O27" s="8">
        <v>7025463000000</v>
      </c>
      <c r="P27" s="4">
        <f t="shared" si="0"/>
        <v>0.94157723127998827</v>
      </c>
      <c r="Q27" s="8">
        <f t="shared" si="7"/>
        <v>221843000000</v>
      </c>
      <c r="R27" s="4">
        <f t="shared" si="1"/>
        <v>29.818457197207035</v>
      </c>
      <c r="S27" s="8">
        <f t="shared" si="2"/>
        <v>6393173000000</v>
      </c>
      <c r="T27" s="4">
        <f t="shared" si="3"/>
        <v>0.9664637243507801</v>
      </c>
      <c r="U27" s="4">
        <f t="shared" si="8"/>
        <v>31.726498152837806</v>
      </c>
    </row>
    <row r="28" spans="1:21" x14ac:dyDescent="0.25">
      <c r="A28" s="3">
        <v>26</v>
      </c>
      <c r="B28" s="46"/>
      <c r="C28" s="65"/>
      <c r="D28" s="4" t="s">
        <v>13</v>
      </c>
      <c r="E28" s="7">
        <v>2022</v>
      </c>
      <c r="F28" s="8">
        <v>9633671000000</v>
      </c>
      <c r="G28" s="8">
        <v>451665000000</v>
      </c>
      <c r="H28" s="8">
        <v>26512000000</v>
      </c>
      <c r="I28" s="8">
        <v>431373000000</v>
      </c>
      <c r="J28" s="8">
        <v>241264000000</v>
      </c>
      <c r="K28" s="8">
        <f t="shared" si="9"/>
        <v>883038000000</v>
      </c>
      <c r="L28" s="8">
        <f t="shared" si="4"/>
        <v>267776000000</v>
      </c>
      <c r="M28" s="8">
        <f t="shared" si="5"/>
        <v>615262000000</v>
      </c>
      <c r="N28" s="8">
        <f t="shared" si="6"/>
        <v>9018409000000</v>
      </c>
      <c r="O28" s="8">
        <v>8160140000000</v>
      </c>
      <c r="P28" s="4">
        <f t="shared" si="0"/>
        <v>1.1051782199815199</v>
      </c>
      <c r="Q28" s="8">
        <f t="shared" si="7"/>
        <v>267776000000</v>
      </c>
      <c r="R28" s="4">
        <f t="shared" si="1"/>
        <v>33.678929403680691</v>
      </c>
      <c r="S28" s="8">
        <f t="shared" si="2"/>
        <v>8750633000000</v>
      </c>
      <c r="T28" s="4">
        <f t="shared" si="3"/>
        <v>0.97030784476507992</v>
      </c>
      <c r="U28" s="4">
        <f t="shared" si="8"/>
        <v>35.75441546842729</v>
      </c>
    </row>
    <row r="29" spans="1:21" x14ac:dyDescent="0.25">
      <c r="A29" s="3">
        <v>27</v>
      </c>
      <c r="B29" s="46"/>
      <c r="C29" s="65"/>
      <c r="D29" s="4" t="s">
        <v>13</v>
      </c>
      <c r="E29" s="7">
        <v>2023</v>
      </c>
      <c r="F29" s="8">
        <v>9498749000000</v>
      </c>
      <c r="G29" s="8">
        <v>463358000000</v>
      </c>
      <c r="H29" s="8">
        <v>27240000000</v>
      </c>
      <c r="I29" s="8">
        <v>508145000000</v>
      </c>
      <c r="J29" s="8">
        <v>289766000000</v>
      </c>
      <c r="K29" s="8">
        <f t="shared" si="9"/>
        <v>971503000000</v>
      </c>
      <c r="L29" s="8">
        <f t="shared" si="4"/>
        <v>317006000000</v>
      </c>
      <c r="M29" s="8">
        <f t="shared" si="5"/>
        <v>654497000000</v>
      </c>
      <c r="N29" s="8">
        <f t="shared" si="6"/>
        <v>8844252000000</v>
      </c>
      <c r="O29" s="8">
        <v>8889428000000</v>
      </c>
      <c r="P29" s="4">
        <f t="shared" si="0"/>
        <v>0.9949180082228013</v>
      </c>
      <c r="Q29" s="8">
        <f t="shared" si="7"/>
        <v>317006000000</v>
      </c>
      <c r="R29" s="4">
        <f t="shared" si="1"/>
        <v>27.899320517592727</v>
      </c>
      <c r="S29" s="8">
        <f t="shared" si="2"/>
        <v>8527246000000</v>
      </c>
      <c r="T29" s="4">
        <f t="shared" si="3"/>
        <v>0.96415683316124412</v>
      </c>
      <c r="U29" s="4">
        <f t="shared" si="8"/>
        <v>29.858395358976772</v>
      </c>
    </row>
    <row r="30" spans="1:21" x14ac:dyDescent="0.25">
      <c r="A30" s="3">
        <v>28</v>
      </c>
      <c r="B30" s="46"/>
      <c r="C30" s="65"/>
      <c r="D30" s="4" t="s">
        <v>13</v>
      </c>
      <c r="E30" s="7">
        <v>2024</v>
      </c>
      <c r="F30" s="8">
        <v>10119220000000</v>
      </c>
      <c r="G30" s="8">
        <v>465001000000</v>
      </c>
      <c r="H30" s="8">
        <v>27052000000</v>
      </c>
      <c r="I30" s="8">
        <v>516048000000</v>
      </c>
      <c r="J30" s="8">
        <v>274087000000</v>
      </c>
      <c r="K30" s="8">
        <f t="shared" si="9"/>
        <v>981049000000</v>
      </c>
      <c r="L30" s="8">
        <f t="shared" si="4"/>
        <v>301139000000</v>
      </c>
      <c r="M30" s="8">
        <f t="shared" si="5"/>
        <v>679910000000</v>
      </c>
      <c r="N30" s="8">
        <f t="shared" si="6"/>
        <v>9439310000000</v>
      </c>
      <c r="O30" s="8">
        <v>9897315000000</v>
      </c>
      <c r="P30" s="4">
        <f t="shared" si="0"/>
        <v>0.95372431816103664</v>
      </c>
      <c r="Q30" s="8">
        <f t="shared" si="7"/>
        <v>301139000000</v>
      </c>
      <c r="R30" s="4">
        <f t="shared" si="1"/>
        <v>31.345358787802311</v>
      </c>
      <c r="S30" s="8">
        <f t="shared" si="2"/>
        <v>9138171000000</v>
      </c>
      <c r="T30" s="4">
        <f t="shared" si="3"/>
        <v>0.96809735033598854</v>
      </c>
      <c r="U30" s="4">
        <f t="shared" si="8"/>
        <v>33.267180456299336</v>
      </c>
    </row>
    <row r="31" spans="1:21" x14ac:dyDescent="0.25">
      <c r="A31" s="3">
        <v>29</v>
      </c>
      <c r="B31" s="46" t="s">
        <v>14</v>
      </c>
      <c r="C31" s="65">
        <v>44200</v>
      </c>
      <c r="D31" s="4" t="s">
        <v>15</v>
      </c>
      <c r="E31" s="7">
        <v>2021</v>
      </c>
      <c r="F31" s="8">
        <v>3390496525189</v>
      </c>
      <c r="G31" s="8">
        <v>174504196082</v>
      </c>
      <c r="H31" s="20">
        <v>0</v>
      </c>
      <c r="I31" s="8">
        <v>107672101915</v>
      </c>
      <c r="J31" s="8">
        <v>29021901589</v>
      </c>
      <c r="K31" s="8">
        <f t="shared" si="9"/>
        <v>282176297997</v>
      </c>
      <c r="L31" s="8">
        <f t="shared" si="4"/>
        <v>29021901589</v>
      </c>
      <c r="M31" s="8">
        <f t="shared" si="5"/>
        <v>253154396408</v>
      </c>
      <c r="N31" s="8">
        <f t="shared" si="6"/>
        <v>3137342128781</v>
      </c>
      <c r="O31" s="8">
        <v>3185826608815</v>
      </c>
      <c r="P31" s="4">
        <f t="shared" si="0"/>
        <v>0.98478119308193168</v>
      </c>
      <c r="Q31" s="8">
        <f t="shared" si="7"/>
        <v>29021901589</v>
      </c>
      <c r="R31" s="4">
        <f t="shared" si="1"/>
        <v>108.10256933577806</v>
      </c>
      <c r="S31" s="8">
        <f t="shared" si="2"/>
        <v>3108320227192</v>
      </c>
      <c r="T31" s="4">
        <f t="shared" si="3"/>
        <v>0.99074952606451105</v>
      </c>
      <c r="U31" s="4">
        <f t="shared" si="8"/>
        <v>110.07810005492449</v>
      </c>
    </row>
    <row r="32" spans="1:21" x14ac:dyDescent="0.25">
      <c r="A32" s="3">
        <v>30</v>
      </c>
      <c r="B32" s="46"/>
      <c r="C32" s="65"/>
      <c r="D32" s="4" t="s">
        <v>15</v>
      </c>
      <c r="E32" s="7">
        <v>2022</v>
      </c>
      <c r="F32" s="8">
        <v>4828633601246</v>
      </c>
      <c r="G32" s="8">
        <v>236144916404</v>
      </c>
      <c r="H32" s="20">
        <v>0</v>
      </c>
      <c r="I32" s="8">
        <v>75323424200</v>
      </c>
      <c r="J32" s="8">
        <v>45909533563</v>
      </c>
      <c r="K32" s="8">
        <f t="shared" si="9"/>
        <v>311468340604</v>
      </c>
      <c r="L32" s="8">
        <f t="shared" si="4"/>
        <v>45909533563</v>
      </c>
      <c r="M32" s="8">
        <f t="shared" si="5"/>
        <v>265558807041</v>
      </c>
      <c r="N32" s="8">
        <f t="shared" si="6"/>
        <v>4563074794205</v>
      </c>
      <c r="O32" s="8">
        <v>3899011991141</v>
      </c>
      <c r="P32" s="4">
        <f t="shared" si="0"/>
        <v>1.1703156606270579</v>
      </c>
      <c r="Q32" s="8">
        <f t="shared" si="7"/>
        <v>45909533563</v>
      </c>
      <c r="R32" s="4">
        <f t="shared" si="1"/>
        <v>99.392750047073704</v>
      </c>
      <c r="S32" s="8">
        <f t="shared" si="2"/>
        <v>4517165260642</v>
      </c>
      <c r="T32" s="4">
        <f t="shared" si="3"/>
        <v>0.98993890399927176</v>
      </c>
      <c r="U32" s="4">
        <f t="shared" si="8"/>
        <v>101.55300461170003</v>
      </c>
    </row>
    <row r="33" spans="1:21" x14ac:dyDescent="0.25">
      <c r="A33" s="3">
        <v>31</v>
      </c>
      <c r="B33" s="46"/>
      <c r="C33" s="65"/>
      <c r="D33" s="4" t="s">
        <v>15</v>
      </c>
      <c r="E33" s="7">
        <v>2023</v>
      </c>
      <c r="F33" s="8">
        <v>5062243740223</v>
      </c>
      <c r="G33" s="8">
        <v>312671698136</v>
      </c>
      <c r="H33" s="20">
        <v>0</v>
      </c>
      <c r="I33" s="8">
        <v>140923434112</v>
      </c>
      <c r="J33" s="8">
        <v>45452779976</v>
      </c>
      <c r="K33" s="8">
        <f t="shared" si="9"/>
        <v>453595132248</v>
      </c>
      <c r="L33" s="8">
        <f t="shared" si="4"/>
        <v>45452779976</v>
      </c>
      <c r="M33" s="8">
        <f t="shared" si="5"/>
        <v>408142352272</v>
      </c>
      <c r="N33" s="8">
        <f t="shared" si="6"/>
        <v>4654101387951</v>
      </c>
      <c r="O33" s="8">
        <v>4063648978866</v>
      </c>
      <c r="P33" s="4">
        <f t="shared" si="0"/>
        <v>1.1453010366190073</v>
      </c>
      <c r="Q33" s="8">
        <f t="shared" si="7"/>
        <v>45452779976</v>
      </c>
      <c r="R33" s="4">
        <f t="shared" si="1"/>
        <v>102.39420758000855</v>
      </c>
      <c r="S33" s="8">
        <f t="shared" si="2"/>
        <v>4608648607975</v>
      </c>
      <c r="T33" s="4">
        <f t="shared" si="3"/>
        <v>0.99023382256053283</v>
      </c>
      <c r="U33" s="4">
        <f>P33+R33+T33</f>
        <v>104.52974243918808</v>
      </c>
    </row>
    <row r="34" spans="1:21" x14ac:dyDescent="0.25">
      <c r="A34" s="3">
        <v>32</v>
      </c>
      <c r="B34" s="46"/>
      <c r="C34" s="65"/>
      <c r="D34" s="4" t="s">
        <v>15</v>
      </c>
      <c r="E34" s="7">
        <v>2024</v>
      </c>
      <c r="F34" s="8">
        <v>5742983944479</v>
      </c>
      <c r="G34" s="8">
        <v>274189504098</v>
      </c>
      <c r="H34" s="20">
        <v>0</v>
      </c>
      <c r="I34" s="8">
        <v>167695725495</v>
      </c>
      <c r="J34" s="8">
        <v>40464998372</v>
      </c>
      <c r="K34" s="8">
        <f t="shared" si="9"/>
        <v>441885229593</v>
      </c>
      <c r="L34" s="8">
        <f t="shared" si="4"/>
        <v>40464998372</v>
      </c>
      <c r="M34" s="8">
        <f t="shared" si="5"/>
        <v>401420231221</v>
      </c>
      <c r="N34" s="8">
        <f t="shared" si="6"/>
        <v>5341563713258</v>
      </c>
      <c r="O34" s="8">
        <v>3852735375236</v>
      </c>
      <c r="P34" s="4">
        <f t="shared" si="0"/>
        <v>1.3864341027913971</v>
      </c>
      <c r="Q34" s="8">
        <f t="shared" si="7"/>
        <v>40464998372</v>
      </c>
      <c r="R34" s="4">
        <f t="shared" si="1"/>
        <v>132.00454536417644</v>
      </c>
      <c r="S34" s="8">
        <f t="shared" si="2"/>
        <v>5301098714886</v>
      </c>
      <c r="T34" s="4">
        <f t="shared" si="3"/>
        <v>0.99242450328326814</v>
      </c>
      <c r="U34" s="4">
        <f>P34+R34+T34</f>
        <v>134.38340397025109</v>
      </c>
    </row>
    <row r="35" spans="1:21" x14ac:dyDescent="0.25">
      <c r="A35" s="3">
        <v>33</v>
      </c>
      <c r="B35" s="46" t="s">
        <v>16</v>
      </c>
      <c r="C35" s="65" t="s">
        <v>53</v>
      </c>
      <c r="D35" s="4" t="s">
        <v>17</v>
      </c>
      <c r="E35" s="7">
        <v>2021</v>
      </c>
      <c r="F35" s="8">
        <v>707102000000</v>
      </c>
      <c r="G35" s="8">
        <v>23140000000</v>
      </c>
      <c r="H35" s="20">
        <v>0</v>
      </c>
      <c r="I35" s="8">
        <v>48508000000</v>
      </c>
      <c r="J35" s="8">
        <v>22372000000</v>
      </c>
      <c r="K35" s="8">
        <f t="shared" si="9"/>
        <v>71648000000</v>
      </c>
      <c r="L35" s="8">
        <f t="shared" si="4"/>
        <v>22372000000</v>
      </c>
      <c r="M35" s="8">
        <f t="shared" si="5"/>
        <v>49276000000</v>
      </c>
      <c r="N35" s="8">
        <f t="shared" ref="N35:N66" si="10">F35-M35</f>
        <v>657826000000</v>
      </c>
      <c r="O35" s="8">
        <v>1075688000000</v>
      </c>
      <c r="P35" s="4">
        <f t="shared" ref="P35:P66" si="11">N35/O35</f>
        <v>0.61153977733320442</v>
      </c>
      <c r="Q35" s="8">
        <f t="shared" si="7"/>
        <v>22372000000</v>
      </c>
      <c r="R35" s="4">
        <f t="shared" ref="R35:R66" si="12">N35/Q35</f>
        <v>29.4039871267656</v>
      </c>
      <c r="S35" s="8">
        <f t="shared" ref="S35:S66" si="13">N35-Q35</f>
        <v>635454000000</v>
      </c>
      <c r="T35" s="4">
        <f t="shared" ref="T35:T66" si="14">S35/N35</f>
        <v>0.96599100674038418</v>
      </c>
      <c r="U35" s="4">
        <f t="shared" si="8"/>
        <v>30.981517910839187</v>
      </c>
    </row>
    <row r="36" spans="1:21" x14ac:dyDescent="0.25">
      <c r="A36" s="3">
        <v>34</v>
      </c>
      <c r="B36" s="46"/>
      <c r="C36" s="65"/>
      <c r="D36" s="4" t="s">
        <v>17</v>
      </c>
      <c r="E36" s="7">
        <v>2022</v>
      </c>
      <c r="F36" s="8">
        <v>554721000000</v>
      </c>
      <c r="G36" s="8">
        <v>20869000000</v>
      </c>
      <c r="H36" s="20">
        <v>0</v>
      </c>
      <c r="I36" s="8">
        <v>55241000000</v>
      </c>
      <c r="J36" s="8">
        <v>24167000000</v>
      </c>
      <c r="K36" s="8">
        <f t="shared" ref="K36:K67" si="15">G36+I36</f>
        <v>76110000000</v>
      </c>
      <c r="L36" s="8">
        <f t="shared" si="4"/>
        <v>24167000000</v>
      </c>
      <c r="M36" s="8">
        <f t="shared" si="5"/>
        <v>51943000000</v>
      </c>
      <c r="N36" s="8">
        <f t="shared" si="10"/>
        <v>502778000000</v>
      </c>
      <c r="O36" s="8">
        <v>1152542000000</v>
      </c>
      <c r="P36" s="4">
        <f t="shared" si="11"/>
        <v>0.43623399407570396</v>
      </c>
      <c r="Q36" s="8">
        <f t="shared" si="7"/>
        <v>24167000000</v>
      </c>
      <c r="R36" s="4">
        <f t="shared" si="12"/>
        <v>20.804319940414615</v>
      </c>
      <c r="S36" s="8">
        <f t="shared" si="13"/>
        <v>478611000000</v>
      </c>
      <c r="T36" s="4">
        <f t="shared" si="14"/>
        <v>0.9519330599190895</v>
      </c>
      <c r="U36" s="4">
        <f t="shared" si="8"/>
        <v>22.192486994409407</v>
      </c>
    </row>
    <row r="37" spans="1:21" x14ac:dyDescent="0.25">
      <c r="A37" s="3">
        <v>35</v>
      </c>
      <c r="B37" s="46"/>
      <c r="C37" s="65"/>
      <c r="D37" s="4" t="s">
        <v>17</v>
      </c>
      <c r="E37" s="7">
        <v>2023</v>
      </c>
      <c r="F37" s="8">
        <v>744266000000</v>
      </c>
      <c r="G37" s="8">
        <v>28468000000</v>
      </c>
      <c r="H37" s="20">
        <v>0</v>
      </c>
      <c r="I37" s="8">
        <v>67397000000</v>
      </c>
      <c r="J37" s="8">
        <v>24868000000</v>
      </c>
      <c r="K37" s="8">
        <f t="shared" si="15"/>
        <v>95865000000</v>
      </c>
      <c r="L37" s="8">
        <f t="shared" si="4"/>
        <v>24868000000</v>
      </c>
      <c r="M37" s="8">
        <f t="shared" si="5"/>
        <v>70997000000</v>
      </c>
      <c r="N37" s="8">
        <f t="shared" si="10"/>
        <v>673269000000</v>
      </c>
      <c r="O37" s="8">
        <v>1168272000000</v>
      </c>
      <c r="P37" s="4">
        <f t="shared" si="11"/>
        <v>0.57629473273347298</v>
      </c>
      <c r="Q37" s="8">
        <f t="shared" si="7"/>
        <v>24868000000</v>
      </c>
      <c r="R37" s="4">
        <f t="shared" si="12"/>
        <v>27.073709184494128</v>
      </c>
      <c r="S37" s="8">
        <f t="shared" si="13"/>
        <v>648401000000</v>
      </c>
      <c r="T37" s="4">
        <f t="shared" si="14"/>
        <v>0.96306379767967931</v>
      </c>
      <c r="U37" s="4">
        <f t="shared" si="8"/>
        <v>28.613067714907281</v>
      </c>
    </row>
    <row r="38" spans="1:21" x14ac:dyDescent="0.25">
      <c r="A38" s="3">
        <v>36</v>
      </c>
      <c r="B38" s="46"/>
      <c r="C38" s="65"/>
      <c r="D38" s="4" t="s">
        <v>17</v>
      </c>
      <c r="E38" s="7">
        <v>2024</v>
      </c>
      <c r="F38" s="8">
        <v>804647000000</v>
      </c>
      <c r="G38" s="8">
        <v>40568000000</v>
      </c>
      <c r="H38" s="20">
        <v>0</v>
      </c>
      <c r="I38" s="8">
        <v>69796000000</v>
      </c>
      <c r="J38" s="8">
        <v>26249000000</v>
      </c>
      <c r="K38" s="8">
        <f t="shared" si="15"/>
        <v>110364000000</v>
      </c>
      <c r="L38" s="8">
        <f t="shared" si="4"/>
        <v>26249000000</v>
      </c>
      <c r="M38" s="8">
        <f t="shared" si="5"/>
        <v>84115000000</v>
      </c>
      <c r="N38" s="8">
        <f t="shared" si="10"/>
        <v>720532000000</v>
      </c>
      <c r="O38" s="8">
        <v>1231981000000</v>
      </c>
      <c r="P38" s="4">
        <f t="shared" si="11"/>
        <v>0.58485642229872048</v>
      </c>
      <c r="Q38" s="8">
        <f t="shared" si="7"/>
        <v>26249000000</v>
      </c>
      <c r="R38" s="4">
        <f t="shared" si="12"/>
        <v>27.449883805097336</v>
      </c>
      <c r="S38" s="8">
        <f t="shared" si="13"/>
        <v>694283000000</v>
      </c>
      <c r="T38" s="4">
        <f t="shared" si="14"/>
        <v>0.96356997329750793</v>
      </c>
      <c r="U38" s="4">
        <f t="shared" si="8"/>
        <v>28.998310200693563</v>
      </c>
    </row>
    <row r="39" spans="1:21" x14ac:dyDescent="0.25">
      <c r="A39" s="3">
        <v>37</v>
      </c>
      <c r="B39" s="46" t="s">
        <v>18</v>
      </c>
      <c r="C39" s="65" t="s">
        <v>54</v>
      </c>
      <c r="D39" s="4" t="s">
        <v>19</v>
      </c>
      <c r="E39" s="7">
        <v>2021</v>
      </c>
      <c r="F39" s="8">
        <v>56803733000000</v>
      </c>
      <c r="G39" s="8">
        <v>6266392000000</v>
      </c>
      <c r="H39" s="8">
        <v>790641000000</v>
      </c>
      <c r="I39" s="8">
        <v>2476091000000</v>
      </c>
      <c r="J39" s="8">
        <v>1376117000000</v>
      </c>
      <c r="K39" s="8">
        <f t="shared" si="15"/>
        <v>8742483000000</v>
      </c>
      <c r="L39" s="8">
        <f t="shared" si="4"/>
        <v>2166758000000</v>
      </c>
      <c r="M39" s="8">
        <f t="shared" si="5"/>
        <v>6575725000000</v>
      </c>
      <c r="N39" s="8">
        <f t="shared" si="10"/>
        <v>50228008000000</v>
      </c>
      <c r="O39" s="8">
        <v>54723863000000</v>
      </c>
      <c r="P39" s="4">
        <f t="shared" si="11"/>
        <v>0.91784470697911069</v>
      </c>
      <c r="Q39" s="8">
        <f t="shared" si="7"/>
        <v>2166758000000</v>
      </c>
      <c r="R39" s="4">
        <f t="shared" si="12"/>
        <v>23.181180362550872</v>
      </c>
      <c r="S39" s="8">
        <f t="shared" si="13"/>
        <v>48061250000000</v>
      </c>
      <c r="T39" s="4">
        <f t="shared" si="14"/>
        <v>0.95686155819677343</v>
      </c>
      <c r="U39" s="4">
        <f t="shared" si="8"/>
        <v>25.055886627726757</v>
      </c>
    </row>
    <row r="40" spans="1:21" x14ac:dyDescent="0.25">
      <c r="A40" s="3">
        <v>38</v>
      </c>
      <c r="B40" s="46"/>
      <c r="C40" s="65"/>
      <c r="D40" s="4" t="s">
        <v>19</v>
      </c>
      <c r="E40" s="7">
        <v>2022</v>
      </c>
      <c r="F40" s="8">
        <v>64797516000000</v>
      </c>
      <c r="G40" s="8">
        <v>6992683000000</v>
      </c>
      <c r="H40" s="8">
        <v>801064000000</v>
      </c>
      <c r="I40" s="8">
        <v>2385558000000</v>
      </c>
      <c r="J40" s="8">
        <v>1281416000000</v>
      </c>
      <c r="K40" s="8">
        <f t="shared" si="15"/>
        <v>9378241000000</v>
      </c>
      <c r="L40" s="8">
        <f t="shared" si="4"/>
        <v>2082480000000</v>
      </c>
      <c r="M40" s="8">
        <f t="shared" si="5"/>
        <v>7295761000000</v>
      </c>
      <c r="N40" s="8">
        <f t="shared" si="10"/>
        <v>57501755000000</v>
      </c>
      <c r="O40" s="8">
        <v>57473007000000</v>
      </c>
      <c r="P40" s="4">
        <f t="shared" si="11"/>
        <v>1.0005002000330347</v>
      </c>
      <c r="Q40" s="8">
        <f t="shared" si="7"/>
        <v>2082480000000</v>
      </c>
      <c r="R40" s="4">
        <f t="shared" si="12"/>
        <v>27.612152337597479</v>
      </c>
      <c r="S40" s="8">
        <f t="shared" si="13"/>
        <v>55419275000000</v>
      </c>
      <c r="T40" s="4">
        <f t="shared" si="14"/>
        <v>0.96378406189515431</v>
      </c>
      <c r="U40" s="4">
        <f t="shared" si="8"/>
        <v>29.576436599525668</v>
      </c>
    </row>
    <row r="41" spans="1:21" x14ac:dyDescent="0.25">
      <c r="A41" s="3">
        <v>39</v>
      </c>
      <c r="B41" s="46"/>
      <c r="C41" s="65"/>
      <c r="D41" s="4" t="s">
        <v>19</v>
      </c>
      <c r="E41" s="7">
        <v>2023</v>
      </c>
      <c r="F41" s="8">
        <v>67909901000000</v>
      </c>
      <c r="G41" s="8">
        <v>7532318000000</v>
      </c>
      <c r="H41" s="8">
        <v>903214000000</v>
      </c>
      <c r="I41" s="8">
        <v>2819429000000</v>
      </c>
      <c r="J41" s="8">
        <v>1682803000000</v>
      </c>
      <c r="K41" s="8">
        <f t="shared" si="15"/>
        <v>10351747000000</v>
      </c>
      <c r="L41" s="8">
        <f t="shared" si="4"/>
        <v>2586017000000</v>
      </c>
      <c r="M41" s="8">
        <f t="shared" si="5"/>
        <v>7765730000000</v>
      </c>
      <c r="N41" s="8">
        <f t="shared" si="10"/>
        <v>60144171000000</v>
      </c>
      <c r="O41" s="8">
        <v>62104033000000</v>
      </c>
      <c r="P41" s="4">
        <f t="shared" si="11"/>
        <v>0.96844227491634882</v>
      </c>
      <c r="Q41" s="8">
        <f t="shared" si="7"/>
        <v>2586017000000</v>
      </c>
      <c r="R41" s="4">
        <f t="shared" si="12"/>
        <v>23.257453837310429</v>
      </c>
      <c r="S41" s="8">
        <f t="shared" si="13"/>
        <v>57558154000000</v>
      </c>
      <c r="T41" s="4">
        <f t="shared" si="14"/>
        <v>0.95700303193139036</v>
      </c>
      <c r="U41" s="4">
        <f t="shared" si="8"/>
        <v>25.182899144158167</v>
      </c>
    </row>
    <row r="42" spans="1:21" x14ac:dyDescent="0.25">
      <c r="A42" s="3">
        <v>40</v>
      </c>
      <c r="B42" s="46"/>
      <c r="C42" s="65"/>
      <c r="D42" s="4" t="s">
        <v>19</v>
      </c>
      <c r="E42" s="7">
        <v>2024</v>
      </c>
      <c r="F42" s="8">
        <v>72597188000000</v>
      </c>
      <c r="G42" s="8">
        <v>7800327000000</v>
      </c>
      <c r="H42" s="8">
        <v>834971000000</v>
      </c>
      <c r="I42" s="8">
        <v>2901602000000</v>
      </c>
      <c r="J42" s="8">
        <v>1642506000000</v>
      </c>
      <c r="K42" s="8">
        <f t="shared" si="15"/>
        <v>10701929000000</v>
      </c>
      <c r="L42" s="8">
        <f t="shared" si="4"/>
        <v>2477477000000</v>
      </c>
      <c r="M42" s="8">
        <f t="shared" si="5"/>
        <v>8224452000000</v>
      </c>
      <c r="N42" s="8">
        <f t="shared" si="10"/>
        <v>64372736000000</v>
      </c>
      <c r="O42" s="8">
        <v>67043885000000</v>
      </c>
      <c r="P42" s="4">
        <f t="shared" si="11"/>
        <v>0.96015820085605119</v>
      </c>
      <c r="Q42" s="8">
        <f t="shared" si="7"/>
        <v>2477477000000</v>
      </c>
      <c r="R42" s="4">
        <f t="shared" si="12"/>
        <v>25.983182084031455</v>
      </c>
      <c r="S42" s="8">
        <f t="shared" si="13"/>
        <v>61895259000000</v>
      </c>
      <c r="T42" s="4">
        <f t="shared" si="14"/>
        <v>0.96151356686159806</v>
      </c>
      <c r="U42" s="4">
        <f t="shared" si="8"/>
        <v>27.904853851749102</v>
      </c>
    </row>
    <row r="43" spans="1:21" x14ac:dyDescent="0.25">
      <c r="A43" s="3">
        <v>41</v>
      </c>
      <c r="B43" s="46" t="s">
        <v>20</v>
      </c>
      <c r="C43" s="65">
        <v>34529</v>
      </c>
      <c r="D43" s="4" t="s">
        <v>21</v>
      </c>
      <c r="E43" s="7">
        <v>2021</v>
      </c>
      <c r="F43" s="8">
        <v>99345618000000</v>
      </c>
      <c r="G43" s="8">
        <v>10049196000000</v>
      </c>
      <c r="H43" s="8">
        <v>1773063000000</v>
      </c>
      <c r="I43" s="8">
        <v>5314871000000</v>
      </c>
      <c r="J43" s="8">
        <v>3307977000000</v>
      </c>
      <c r="K43" s="8">
        <f t="shared" si="15"/>
        <v>15364067000000</v>
      </c>
      <c r="L43" s="8">
        <f t="shared" si="4"/>
        <v>5081040000000</v>
      </c>
      <c r="M43" s="8">
        <f t="shared" si="5"/>
        <v>10283027000000</v>
      </c>
      <c r="N43" s="8">
        <f t="shared" si="10"/>
        <v>89062591000000</v>
      </c>
      <c r="O43" s="8">
        <v>86632111000000</v>
      </c>
      <c r="P43" s="4">
        <f t="shared" si="11"/>
        <v>1.0280551861422378</v>
      </c>
      <c r="Q43" s="8">
        <f t="shared" si="7"/>
        <v>5081040000000</v>
      </c>
      <c r="R43" s="4">
        <f t="shared" si="12"/>
        <v>17.528417607418955</v>
      </c>
      <c r="S43" s="8">
        <f t="shared" si="13"/>
        <v>83981551000000</v>
      </c>
      <c r="T43" s="4">
        <f t="shared" si="14"/>
        <v>0.94294978460709722</v>
      </c>
      <c r="U43" s="4">
        <f t="shared" si="8"/>
        <v>19.499422578168289</v>
      </c>
    </row>
    <row r="44" spans="1:21" x14ac:dyDescent="0.25">
      <c r="A44" s="3">
        <v>42</v>
      </c>
      <c r="B44" s="46"/>
      <c r="C44" s="65"/>
      <c r="D44" s="4" t="s">
        <v>21</v>
      </c>
      <c r="E44" s="7">
        <v>2022</v>
      </c>
      <c r="F44" s="8">
        <v>110830272000000</v>
      </c>
      <c r="G44" s="8">
        <v>10640348000000</v>
      </c>
      <c r="H44" s="8">
        <v>1811367000000</v>
      </c>
      <c r="I44" s="8">
        <v>4648354000000</v>
      </c>
      <c r="J44" s="8">
        <v>2899223000000</v>
      </c>
      <c r="K44" s="8">
        <f t="shared" si="15"/>
        <v>15288702000000</v>
      </c>
      <c r="L44" s="8">
        <f t="shared" si="4"/>
        <v>4710590000000</v>
      </c>
      <c r="M44" s="8">
        <f t="shared" si="5"/>
        <v>10578112000000</v>
      </c>
      <c r="N44" s="8">
        <f t="shared" si="10"/>
        <v>100252160000000</v>
      </c>
      <c r="O44" s="8">
        <v>93623038000000</v>
      </c>
      <c r="P44" s="4">
        <f t="shared" si="11"/>
        <v>1.0708065252059007</v>
      </c>
      <c r="Q44" s="8">
        <f t="shared" si="7"/>
        <v>4710590000000</v>
      </c>
      <c r="R44" s="4">
        <f t="shared" si="12"/>
        <v>21.282293725414437</v>
      </c>
      <c r="S44" s="8">
        <f t="shared" si="13"/>
        <v>95541570000000</v>
      </c>
      <c r="T44" s="4">
        <f t="shared" si="14"/>
        <v>0.95301258346952322</v>
      </c>
      <c r="U44" s="4">
        <f t="shared" si="8"/>
        <v>23.306112834089859</v>
      </c>
    </row>
    <row r="45" spans="1:21" x14ac:dyDescent="0.25">
      <c r="A45" s="3">
        <v>43</v>
      </c>
      <c r="B45" s="46"/>
      <c r="C45" s="65"/>
      <c r="D45" s="4" t="s">
        <v>21</v>
      </c>
      <c r="E45" s="7">
        <v>2023</v>
      </c>
      <c r="F45" s="8">
        <v>111703611000000</v>
      </c>
      <c r="G45" s="8">
        <v>11273970000000</v>
      </c>
      <c r="H45" s="8">
        <v>1951446000000</v>
      </c>
      <c r="I45" s="8">
        <v>5097825000000</v>
      </c>
      <c r="J45" s="8">
        <v>3305077000000</v>
      </c>
      <c r="K45" s="8">
        <f t="shared" si="15"/>
        <v>16371795000000</v>
      </c>
      <c r="L45" s="8">
        <f t="shared" si="4"/>
        <v>5256523000000</v>
      </c>
      <c r="M45" s="8">
        <f t="shared" si="5"/>
        <v>11115272000000</v>
      </c>
      <c r="N45" s="8">
        <f t="shared" si="10"/>
        <v>100588339000000</v>
      </c>
      <c r="O45" s="8">
        <v>100464891000000</v>
      </c>
      <c r="P45" s="4">
        <f t="shared" si="11"/>
        <v>1.0012287675701554</v>
      </c>
      <c r="Q45" s="8">
        <f t="shared" si="7"/>
        <v>5256523000000</v>
      </c>
      <c r="R45" s="4">
        <f t="shared" si="12"/>
        <v>19.135907709335619</v>
      </c>
      <c r="S45" s="8">
        <f t="shared" si="13"/>
        <v>95331816000000</v>
      </c>
      <c r="T45" s="4">
        <f t="shared" si="14"/>
        <v>0.94774222288331056</v>
      </c>
      <c r="U45" s="4">
        <f t="shared" si="8"/>
        <v>21.084878699789083</v>
      </c>
    </row>
    <row r="46" spans="1:21" x14ac:dyDescent="0.25">
      <c r="A46" s="3">
        <v>44</v>
      </c>
      <c r="B46" s="46"/>
      <c r="C46" s="65"/>
      <c r="D46" s="4" t="s">
        <v>21</v>
      </c>
      <c r="E46" s="7">
        <v>2024</v>
      </c>
      <c r="F46" s="8">
        <v>115786525000000</v>
      </c>
      <c r="G46" s="8">
        <v>12258278000000</v>
      </c>
      <c r="H46" s="8">
        <v>1956638000000</v>
      </c>
      <c r="I46" s="8">
        <v>5048503000000</v>
      </c>
      <c r="J46" s="8">
        <v>2091658000000</v>
      </c>
      <c r="K46" s="8">
        <f t="shared" si="15"/>
        <v>17306781000000</v>
      </c>
      <c r="L46" s="8">
        <f t="shared" si="4"/>
        <v>4048296000000</v>
      </c>
      <c r="M46" s="8">
        <f t="shared" si="5"/>
        <v>13258485000000</v>
      </c>
      <c r="N46" s="8">
        <f t="shared" si="10"/>
        <v>102528040000000</v>
      </c>
      <c r="O46" s="8">
        <v>108991283000000</v>
      </c>
      <c r="P46" s="4">
        <f t="shared" si="11"/>
        <v>0.94069945024869561</v>
      </c>
      <c r="Q46" s="8">
        <f t="shared" si="7"/>
        <v>4048296000000</v>
      </c>
      <c r="R46" s="4">
        <f t="shared" si="12"/>
        <v>25.326221205168792</v>
      </c>
      <c r="S46" s="8">
        <f t="shared" si="13"/>
        <v>98479744000000</v>
      </c>
      <c r="T46" s="4">
        <f t="shared" si="14"/>
        <v>0.96051523076028766</v>
      </c>
      <c r="U46" s="4">
        <f t="shared" si="8"/>
        <v>27.227435886177773</v>
      </c>
    </row>
    <row r="47" spans="1:21" x14ac:dyDescent="0.25">
      <c r="A47" s="3">
        <v>45</v>
      </c>
      <c r="B47" s="46" t="s">
        <v>22</v>
      </c>
      <c r="C47" s="65">
        <v>35251</v>
      </c>
      <c r="D47" s="4" t="s">
        <v>23</v>
      </c>
      <c r="E47" s="7">
        <v>2021</v>
      </c>
      <c r="F47" s="8">
        <v>4525473000000</v>
      </c>
      <c r="G47" s="8">
        <v>42804000000</v>
      </c>
      <c r="H47" s="8">
        <v>4627000000</v>
      </c>
      <c r="I47" s="8">
        <v>256153000000</v>
      </c>
      <c r="J47" s="8">
        <v>179277000000</v>
      </c>
      <c r="K47" s="8">
        <f t="shared" si="15"/>
        <v>298957000000</v>
      </c>
      <c r="L47" s="8">
        <f t="shared" si="4"/>
        <v>183904000000</v>
      </c>
      <c r="M47" s="8">
        <f t="shared" si="5"/>
        <v>115053000000</v>
      </c>
      <c r="N47" s="8">
        <f t="shared" si="10"/>
        <v>4410420000000</v>
      </c>
      <c r="O47" s="8">
        <v>10172506000000</v>
      </c>
      <c r="P47" s="4">
        <f t="shared" si="11"/>
        <v>0.43356278187498737</v>
      </c>
      <c r="Q47" s="8">
        <f t="shared" si="7"/>
        <v>183904000000</v>
      </c>
      <c r="R47" s="4">
        <f t="shared" si="12"/>
        <v>23.982186358099877</v>
      </c>
      <c r="S47" s="8">
        <f t="shared" si="13"/>
        <v>4226516000000</v>
      </c>
      <c r="T47" s="4">
        <f t="shared" si="14"/>
        <v>0.95830238389994604</v>
      </c>
      <c r="U47" s="4">
        <f t="shared" si="8"/>
        <v>25.374051523874808</v>
      </c>
    </row>
    <row r="48" spans="1:21" x14ac:dyDescent="0.25">
      <c r="A48" s="3">
        <v>46</v>
      </c>
      <c r="B48" s="46"/>
      <c r="C48" s="65"/>
      <c r="D48" s="4" t="s">
        <v>23</v>
      </c>
      <c r="E48" s="7">
        <v>2022</v>
      </c>
      <c r="F48" s="8">
        <v>4585348000000</v>
      </c>
      <c r="G48" s="8">
        <v>90590000000</v>
      </c>
      <c r="H48" s="20">
        <v>0</v>
      </c>
      <c r="I48" s="8">
        <v>194436000000</v>
      </c>
      <c r="J48" s="8">
        <v>111232000000</v>
      </c>
      <c r="K48" s="8">
        <f t="shared" si="15"/>
        <v>285026000000</v>
      </c>
      <c r="L48" s="8">
        <f t="shared" si="4"/>
        <v>111232000000</v>
      </c>
      <c r="M48" s="8">
        <f t="shared" si="5"/>
        <v>173794000000</v>
      </c>
      <c r="N48" s="8">
        <f t="shared" si="10"/>
        <v>4411554000000</v>
      </c>
      <c r="O48" s="8">
        <v>10935707000000</v>
      </c>
      <c r="P48" s="4">
        <f t="shared" si="11"/>
        <v>0.40340821128437332</v>
      </c>
      <c r="Q48" s="8">
        <f t="shared" si="7"/>
        <v>111232000000</v>
      </c>
      <c r="R48" s="4">
        <f t="shared" si="12"/>
        <v>39.66083501150748</v>
      </c>
      <c r="S48" s="8">
        <f t="shared" si="13"/>
        <v>4300322000000</v>
      </c>
      <c r="T48" s="4">
        <f t="shared" si="14"/>
        <v>0.97478620912268099</v>
      </c>
      <c r="U48" s="4">
        <f t="shared" si="8"/>
        <v>41.039029431914535</v>
      </c>
    </row>
    <row r="49" spans="1:21" x14ac:dyDescent="0.25">
      <c r="A49" s="3">
        <v>47</v>
      </c>
      <c r="B49" s="46"/>
      <c r="C49" s="65"/>
      <c r="D49" s="4" t="s">
        <v>23</v>
      </c>
      <c r="E49" s="7">
        <v>2023</v>
      </c>
      <c r="F49" s="8">
        <v>4189896000000</v>
      </c>
      <c r="G49" s="8">
        <v>69715000000</v>
      </c>
      <c r="H49" s="20">
        <v>0</v>
      </c>
      <c r="I49" s="8">
        <v>210126000000</v>
      </c>
      <c r="J49" s="8">
        <v>123384000000</v>
      </c>
      <c r="K49" s="8">
        <f t="shared" si="15"/>
        <v>279841000000</v>
      </c>
      <c r="L49" s="8">
        <f t="shared" si="4"/>
        <v>123384000000</v>
      </c>
      <c r="M49" s="8">
        <f t="shared" si="5"/>
        <v>156457000000</v>
      </c>
      <c r="N49" s="8">
        <f t="shared" si="10"/>
        <v>4033439000000</v>
      </c>
      <c r="O49" s="8">
        <v>11347441000000</v>
      </c>
      <c r="P49" s="4">
        <f t="shared" si="11"/>
        <v>0.35544921537816321</v>
      </c>
      <c r="Q49" s="8">
        <f t="shared" si="7"/>
        <v>123384000000</v>
      </c>
      <c r="R49" s="4">
        <f t="shared" si="12"/>
        <v>32.690130000648381</v>
      </c>
      <c r="S49" s="8">
        <f t="shared" si="13"/>
        <v>3910055000000</v>
      </c>
      <c r="T49" s="4">
        <f t="shared" si="14"/>
        <v>0.96940972703442396</v>
      </c>
      <c r="U49" s="4">
        <f t="shared" si="8"/>
        <v>34.01498894306097</v>
      </c>
    </row>
    <row r="50" spans="1:21" x14ac:dyDescent="0.25">
      <c r="A50" s="3">
        <v>48</v>
      </c>
      <c r="B50" s="46"/>
      <c r="C50" s="65"/>
      <c r="D50" s="4" t="s">
        <v>23</v>
      </c>
      <c r="E50" s="7">
        <v>2024</v>
      </c>
      <c r="F50" s="8">
        <v>4562503000000</v>
      </c>
      <c r="G50" s="8">
        <v>48267000000</v>
      </c>
      <c r="H50" s="20">
        <v>0</v>
      </c>
      <c r="I50" s="8">
        <v>239897000000</v>
      </c>
      <c r="J50" s="8">
        <v>154527000000</v>
      </c>
      <c r="K50" s="8">
        <f t="shared" si="15"/>
        <v>288164000000</v>
      </c>
      <c r="L50" s="8">
        <f t="shared" si="4"/>
        <v>154527000000</v>
      </c>
      <c r="M50" s="8">
        <f t="shared" si="5"/>
        <v>133637000000</v>
      </c>
      <c r="N50" s="8">
        <f t="shared" si="10"/>
        <v>4428866000000</v>
      </c>
      <c r="O50" s="8">
        <v>12556754000000</v>
      </c>
      <c r="P50" s="4">
        <f t="shared" si="11"/>
        <v>0.35270787338829762</v>
      </c>
      <c r="Q50" s="8">
        <f t="shared" si="7"/>
        <v>154527000000</v>
      </c>
      <c r="R50" s="4">
        <f t="shared" si="12"/>
        <v>28.660790670885994</v>
      </c>
      <c r="S50" s="8">
        <f t="shared" si="13"/>
        <v>4274339000000</v>
      </c>
      <c r="T50" s="4">
        <f t="shared" si="14"/>
        <v>0.96510912725740627</v>
      </c>
      <c r="U50" s="4">
        <f t="shared" si="8"/>
        <v>29.978607671531698</v>
      </c>
    </row>
    <row r="51" spans="1:21" x14ac:dyDescent="0.25">
      <c r="A51" s="3">
        <v>49</v>
      </c>
      <c r="B51" s="46" t="s">
        <v>24</v>
      </c>
      <c r="C51" s="65">
        <v>38758</v>
      </c>
      <c r="D51" s="4" t="s">
        <v>25</v>
      </c>
      <c r="E51" s="7">
        <v>2021</v>
      </c>
      <c r="F51" s="8">
        <v>9130618395000</v>
      </c>
      <c r="G51" s="8">
        <v>191520757000</v>
      </c>
      <c r="H51" s="8">
        <v>31719198000</v>
      </c>
      <c r="I51" s="8">
        <v>279263854000</v>
      </c>
      <c r="J51" s="8">
        <v>190213338000</v>
      </c>
      <c r="K51" s="8">
        <f t="shared" si="15"/>
        <v>470784611000</v>
      </c>
      <c r="L51" s="8">
        <f t="shared" si="4"/>
        <v>221932536000</v>
      </c>
      <c r="M51" s="8">
        <f t="shared" si="5"/>
        <v>248852075000</v>
      </c>
      <c r="N51" s="8">
        <f t="shared" si="10"/>
        <v>8881766320000</v>
      </c>
      <c r="O51" s="8">
        <v>2048039833000</v>
      </c>
      <c r="P51" s="4">
        <f t="shared" si="11"/>
        <v>4.3367156130893472</v>
      </c>
      <c r="Q51" s="8">
        <f t="shared" si="7"/>
        <v>221932536000</v>
      </c>
      <c r="R51" s="4">
        <f t="shared" si="12"/>
        <v>40.020118185825623</v>
      </c>
      <c r="S51" s="8">
        <f t="shared" si="13"/>
        <v>8659833784000</v>
      </c>
      <c r="T51" s="4">
        <f t="shared" si="14"/>
        <v>0.9750125675452358</v>
      </c>
      <c r="U51" s="4">
        <f t="shared" si="8"/>
        <v>45.331846366460205</v>
      </c>
    </row>
    <row r="52" spans="1:21" x14ac:dyDescent="0.25">
      <c r="A52" s="3">
        <v>50</v>
      </c>
      <c r="B52" s="46"/>
      <c r="C52" s="65"/>
      <c r="D52" s="4" t="s">
        <v>25</v>
      </c>
      <c r="E52" s="7">
        <v>2022</v>
      </c>
      <c r="F52" s="8">
        <v>11101647275000</v>
      </c>
      <c r="G52" s="8">
        <v>251539676000</v>
      </c>
      <c r="H52" s="8">
        <v>38193914000</v>
      </c>
      <c r="I52" s="8">
        <v>277375432000</v>
      </c>
      <c r="J52" s="8">
        <v>178808808000</v>
      </c>
      <c r="K52" s="8">
        <f t="shared" si="15"/>
        <v>528915108000</v>
      </c>
      <c r="L52" s="8">
        <f t="shared" si="4"/>
        <v>217002722000</v>
      </c>
      <c r="M52" s="8">
        <f t="shared" si="5"/>
        <v>311912386000</v>
      </c>
      <c r="N52" s="8">
        <f t="shared" si="10"/>
        <v>10789734889000</v>
      </c>
      <c r="O52" s="8">
        <v>2075138470000</v>
      </c>
      <c r="P52" s="4">
        <f t="shared" si="11"/>
        <v>5.1995252581867462</v>
      </c>
      <c r="Q52" s="8">
        <f t="shared" si="7"/>
        <v>217002722000</v>
      </c>
      <c r="R52" s="4">
        <f t="shared" si="12"/>
        <v>49.721656897004266</v>
      </c>
      <c r="S52" s="8">
        <f t="shared" si="13"/>
        <v>10572732167000</v>
      </c>
      <c r="T52" s="4">
        <f t="shared" si="14"/>
        <v>0.97988803949008685</v>
      </c>
      <c r="U52" s="4">
        <f t="shared" si="8"/>
        <v>55.901070194681097</v>
      </c>
    </row>
    <row r="53" spans="1:21" x14ac:dyDescent="0.25">
      <c r="A53" s="3">
        <v>51</v>
      </c>
      <c r="B53" s="46"/>
      <c r="C53" s="65"/>
      <c r="D53" s="4" t="s">
        <v>25</v>
      </c>
      <c r="E53" s="7">
        <v>2023</v>
      </c>
      <c r="F53" s="8">
        <v>12058023085000</v>
      </c>
      <c r="G53" s="8">
        <v>274709426000</v>
      </c>
      <c r="H53" s="8">
        <v>42626219000</v>
      </c>
      <c r="I53" s="8">
        <v>300466328000</v>
      </c>
      <c r="J53" s="8">
        <v>204923329000</v>
      </c>
      <c r="K53" s="8">
        <f t="shared" si="15"/>
        <v>575175754000</v>
      </c>
      <c r="L53" s="8">
        <f t="shared" si="4"/>
        <v>247549548000</v>
      </c>
      <c r="M53" s="8">
        <f t="shared" si="5"/>
        <v>327626206000</v>
      </c>
      <c r="N53" s="8">
        <f t="shared" si="10"/>
        <v>11730396879000</v>
      </c>
      <c r="O53" s="8">
        <v>2140281849000</v>
      </c>
      <c r="P53" s="4">
        <f t="shared" si="11"/>
        <v>5.480772022843988</v>
      </c>
      <c r="Q53" s="8">
        <f t="shared" si="7"/>
        <v>247549548000</v>
      </c>
      <c r="R53" s="4">
        <f t="shared" si="12"/>
        <v>47.386056544122631</v>
      </c>
      <c r="S53" s="8">
        <f t="shared" si="13"/>
        <v>11482847331000</v>
      </c>
      <c r="T53" s="4">
        <f t="shared" si="14"/>
        <v>0.97889674573217822</v>
      </c>
      <c r="U53" s="4">
        <f t="shared" si="8"/>
        <v>53.845725312698796</v>
      </c>
    </row>
    <row r="54" spans="1:21" x14ac:dyDescent="0.25">
      <c r="A54" s="3">
        <v>52</v>
      </c>
      <c r="B54" s="46"/>
      <c r="C54" s="65"/>
      <c r="D54" s="4" t="s">
        <v>25</v>
      </c>
      <c r="E54" s="7">
        <v>2024</v>
      </c>
      <c r="F54" s="8">
        <v>12502826561000</v>
      </c>
      <c r="G54" s="8">
        <v>294667661000</v>
      </c>
      <c r="H54" s="8">
        <v>51074749000</v>
      </c>
      <c r="I54" s="8">
        <v>463058309000</v>
      </c>
      <c r="J54" s="8">
        <v>349092310000</v>
      </c>
      <c r="K54" s="8">
        <f t="shared" si="15"/>
        <v>757725970000</v>
      </c>
      <c r="L54" s="8">
        <f t="shared" si="4"/>
        <v>400167059000</v>
      </c>
      <c r="M54" s="8">
        <f t="shared" si="5"/>
        <v>357558911000</v>
      </c>
      <c r="N54" s="8">
        <f t="shared" si="10"/>
        <v>12145267650000</v>
      </c>
      <c r="O54" s="8">
        <v>2632302826000</v>
      </c>
      <c r="P54" s="4">
        <f t="shared" si="11"/>
        <v>4.6139325346756284</v>
      </c>
      <c r="Q54" s="8">
        <f t="shared" si="7"/>
        <v>400167059000</v>
      </c>
      <c r="R54" s="4">
        <f t="shared" si="12"/>
        <v>30.350493317342245</v>
      </c>
      <c r="S54" s="8">
        <f t="shared" si="13"/>
        <v>11745100591000</v>
      </c>
      <c r="T54" s="4">
        <f t="shared" si="14"/>
        <v>0.96705160639255239</v>
      </c>
      <c r="U54" s="4">
        <f t="shared" si="8"/>
        <v>35.931477458410427</v>
      </c>
    </row>
    <row r="55" spans="1:21" x14ac:dyDescent="0.25">
      <c r="A55" s="3">
        <v>53</v>
      </c>
      <c r="B55" s="46" t="s">
        <v>26</v>
      </c>
      <c r="C55" s="65">
        <v>33058</v>
      </c>
      <c r="D55" s="4" t="s">
        <v>27</v>
      </c>
      <c r="E55" s="7">
        <v>2021</v>
      </c>
      <c r="F55" s="8">
        <v>27904558322183</v>
      </c>
      <c r="G55" s="8">
        <v>4539447007003</v>
      </c>
      <c r="H55" s="8">
        <v>149946965638</v>
      </c>
      <c r="I55" s="8">
        <v>611220587245</v>
      </c>
      <c r="J55" s="8">
        <v>306457944889</v>
      </c>
      <c r="K55" s="8">
        <f t="shared" si="15"/>
        <v>5150667594248</v>
      </c>
      <c r="L55" s="8">
        <f t="shared" si="4"/>
        <v>456404910527</v>
      </c>
      <c r="M55" s="8">
        <f t="shared" si="5"/>
        <v>4694262683721</v>
      </c>
      <c r="N55" s="8">
        <f t="shared" si="10"/>
        <v>23210295638462</v>
      </c>
      <c r="O55" s="8">
        <v>11360031396135</v>
      </c>
      <c r="P55" s="4">
        <f t="shared" si="11"/>
        <v>2.0431541805737252</v>
      </c>
      <c r="Q55" s="8">
        <f t="shared" si="7"/>
        <v>456404910527</v>
      </c>
      <c r="R55" s="4">
        <f t="shared" si="12"/>
        <v>50.854614188225142</v>
      </c>
      <c r="S55" s="8">
        <f t="shared" si="13"/>
        <v>22753890727935</v>
      </c>
      <c r="T55" s="4">
        <f t="shared" si="14"/>
        <v>0.98033610094260548</v>
      </c>
      <c r="U55" s="4">
        <f t="shared" si="8"/>
        <v>53.878104469741473</v>
      </c>
    </row>
    <row r="56" spans="1:21" x14ac:dyDescent="0.25">
      <c r="A56" s="3">
        <v>54</v>
      </c>
      <c r="B56" s="46"/>
      <c r="C56" s="65"/>
      <c r="D56" s="4" t="s">
        <v>27</v>
      </c>
      <c r="E56" s="7">
        <v>2022</v>
      </c>
      <c r="F56" s="8">
        <v>30669405967404</v>
      </c>
      <c r="G56" s="8">
        <v>3708573358051</v>
      </c>
      <c r="H56" s="8">
        <v>149372600634</v>
      </c>
      <c r="I56" s="8">
        <v>697735339172</v>
      </c>
      <c r="J56" s="8">
        <v>315212490146</v>
      </c>
      <c r="K56" s="8">
        <f t="shared" si="15"/>
        <v>4406308697223</v>
      </c>
      <c r="L56" s="8">
        <f t="shared" si="4"/>
        <v>464585090780</v>
      </c>
      <c r="M56" s="8">
        <f t="shared" si="5"/>
        <v>3941723606443</v>
      </c>
      <c r="N56" s="8">
        <f t="shared" si="10"/>
        <v>26727682360961</v>
      </c>
      <c r="O56" s="8">
        <v>12834694090515</v>
      </c>
      <c r="P56" s="4">
        <f t="shared" si="11"/>
        <v>2.0824557385215043</v>
      </c>
      <c r="Q56" s="8">
        <f t="shared" si="7"/>
        <v>464585090780</v>
      </c>
      <c r="R56" s="4">
        <f t="shared" si="12"/>
        <v>57.530219740989594</v>
      </c>
      <c r="S56" s="8">
        <f t="shared" si="13"/>
        <v>26263097270181</v>
      </c>
      <c r="T56" s="4">
        <f t="shared" si="14"/>
        <v>0.98261783103728506</v>
      </c>
      <c r="U56" s="4">
        <f t="shared" si="8"/>
        <v>60.595293310548385</v>
      </c>
    </row>
    <row r="57" spans="1:21" x14ac:dyDescent="0.25">
      <c r="A57" s="3">
        <v>55</v>
      </c>
      <c r="B57" s="46"/>
      <c r="C57" s="65"/>
      <c r="D57" s="4" t="s">
        <v>27</v>
      </c>
      <c r="E57" s="7">
        <v>2023</v>
      </c>
      <c r="F57" s="8">
        <v>31485008185525</v>
      </c>
      <c r="G57" s="8">
        <v>3357800596307</v>
      </c>
      <c r="H57" s="8">
        <v>196211376977</v>
      </c>
      <c r="I57" s="8">
        <v>750501815176</v>
      </c>
      <c r="J57" s="8">
        <v>355546981523</v>
      </c>
      <c r="K57" s="8">
        <f t="shared" si="15"/>
        <v>4108302411483</v>
      </c>
      <c r="L57" s="8">
        <f t="shared" si="4"/>
        <v>551758358500</v>
      </c>
      <c r="M57" s="8">
        <f t="shared" si="5"/>
        <v>3556544052983</v>
      </c>
      <c r="N57" s="8">
        <f t="shared" si="10"/>
        <v>27928464132542</v>
      </c>
      <c r="O57" s="8">
        <v>15282089186736</v>
      </c>
      <c r="P57" s="4">
        <f t="shared" si="11"/>
        <v>1.8275291938998988</v>
      </c>
      <c r="Q57" s="8">
        <f t="shared" si="7"/>
        <v>551758358500</v>
      </c>
      <c r="R57" s="4">
        <f t="shared" si="12"/>
        <v>50.617201719368246</v>
      </c>
      <c r="S57" s="8">
        <f t="shared" si="13"/>
        <v>27376705774042</v>
      </c>
      <c r="T57" s="4">
        <f t="shared" si="14"/>
        <v>0.98024387034383687</v>
      </c>
      <c r="U57" s="4">
        <f t="shared" si="8"/>
        <v>53.424974783611979</v>
      </c>
    </row>
    <row r="58" spans="1:21" x14ac:dyDescent="0.25">
      <c r="A58" s="3">
        <v>56</v>
      </c>
      <c r="B58" s="46"/>
      <c r="C58" s="65"/>
      <c r="D58" s="4" t="s">
        <v>27</v>
      </c>
      <c r="E58" s="7">
        <v>2024</v>
      </c>
      <c r="F58" s="8">
        <v>36072949285930</v>
      </c>
      <c r="G58" s="8">
        <v>3529023051904</v>
      </c>
      <c r="H58" s="8">
        <v>249913954744</v>
      </c>
      <c r="I58" s="8">
        <v>857911490235</v>
      </c>
      <c r="J58" s="8">
        <v>495308038150</v>
      </c>
      <c r="K58" s="8">
        <f t="shared" si="15"/>
        <v>4386934542139</v>
      </c>
      <c r="L58" s="8">
        <f t="shared" si="4"/>
        <v>745221992894</v>
      </c>
      <c r="M58" s="8">
        <f t="shared" si="5"/>
        <v>3641712549245</v>
      </c>
      <c r="N58" s="8">
        <f t="shared" si="10"/>
        <v>32431236736685</v>
      </c>
      <c r="O58" s="8">
        <v>17102428334570</v>
      </c>
      <c r="P58" s="4">
        <f t="shared" si="11"/>
        <v>1.8962942631444979</v>
      </c>
      <c r="Q58" s="8">
        <f t="shared" si="7"/>
        <v>745221992894</v>
      </c>
      <c r="R58" s="4">
        <f t="shared" si="12"/>
        <v>43.518893760423417</v>
      </c>
      <c r="S58" s="8">
        <f t="shared" si="13"/>
        <v>31686014743791</v>
      </c>
      <c r="T58" s="4">
        <f t="shared" si="14"/>
        <v>0.97702147472991574</v>
      </c>
      <c r="U58" s="4">
        <f t="shared" si="8"/>
        <v>46.392209498297831</v>
      </c>
    </row>
    <row r="59" spans="1:21" x14ac:dyDescent="0.25">
      <c r="A59" s="3">
        <v>57</v>
      </c>
      <c r="B59" s="46" t="s">
        <v>28</v>
      </c>
      <c r="C59" s="65">
        <v>44019</v>
      </c>
      <c r="D59" s="4" t="s">
        <v>29</v>
      </c>
      <c r="E59" s="7">
        <v>2021</v>
      </c>
      <c r="F59" s="8">
        <v>786686008070</v>
      </c>
      <c r="G59" s="20">
        <v>0</v>
      </c>
      <c r="H59" s="20">
        <v>0</v>
      </c>
      <c r="I59" s="8">
        <v>42896294848</v>
      </c>
      <c r="J59" s="8">
        <v>24859537860</v>
      </c>
      <c r="K59" s="8">
        <f t="shared" si="15"/>
        <v>42896294848</v>
      </c>
      <c r="L59" s="8">
        <f t="shared" si="4"/>
        <v>24859537860</v>
      </c>
      <c r="M59" s="8">
        <f t="shared" si="5"/>
        <v>18036756988</v>
      </c>
      <c r="N59" s="8">
        <f t="shared" si="10"/>
        <v>768649251082</v>
      </c>
      <c r="O59" s="8">
        <v>1541454252144</v>
      </c>
      <c r="P59" s="4">
        <f t="shared" si="11"/>
        <v>0.49865200346548727</v>
      </c>
      <c r="Q59" s="8">
        <f t="shared" si="7"/>
        <v>24859537860</v>
      </c>
      <c r="R59" s="4">
        <f t="shared" si="12"/>
        <v>30.919691886903003</v>
      </c>
      <c r="S59" s="8">
        <f t="shared" si="13"/>
        <v>743789713222</v>
      </c>
      <c r="T59" s="4">
        <f t="shared" si="14"/>
        <v>0.9676581511983442</v>
      </c>
      <c r="U59" s="4">
        <f t="shared" si="8"/>
        <v>32.386002041566833</v>
      </c>
    </row>
    <row r="60" spans="1:21" x14ac:dyDescent="0.25">
      <c r="A60" s="3">
        <v>58</v>
      </c>
      <c r="B60" s="46"/>
      <c r="C60" s="65"/>
      <c r="D60" s="4" t="s">
        <v>29</v>
      </c>
      <c r="E60" s="7">
        <v>2022</v>
      </c>
      <c r="F60" s="8">
        <v>1007305060864</v>
      </c>
      <c r="G60" s="20">
        <v>0</v>
      </c>
      <c r="H60" s="20">
        <v>0</v>
      </c>
      <c r="I60" s="8">
        <v>69348856718</v>
      </c>
      <c r="J60" s="8">
        <v>28007010557</v>
      </c>
      <c r="K60" s="8">
        <f t="shared" si="15"/>
        <v>69348856718</v>
      </c>
      <c r="L60" s="8">
        <f t="shared" si="4"/>
        <v>28007010557</v>
      </c>
      <c r="M60" s="8">
        <f t="shared" si="5"/>
        <v>41341846161</v>
      </c>
      <c r="N60" s="8">
        <f t="shared" si="10"/>
        <v>965963214703</v>
      </c>
      <c r="O60" s="8">
        <v>1429166103716</v>
      </c>
      <c r="P60" s="4">
        <f t="shared" si="11"/>
        <v>0.67589289459873281</v>
      </c>
      <c r="Q60" s="8">
        <f t="shared" si="7"/>
        <v>28007010557</v>
      </c>
      <c r="R60" s="4">
        <f t="shared" si="12"/>
        <v>34.490050722731262</v>
      </c>
      <c r="S60" s="8">
        <f t="shared" si="13"/>
        <v>937956204146</v>
      </c>
      <c r="T60" s="4">
        <f t="shared" si="14"/>
        <v>0.97100613136121217</v>
      </c>
      <c r="U60" s="4">
        <f t="shared" si="8"/>
        <v>36.136949748691208</v>
      </c>
    </row>
    <row r="61" spans="1:21" x14ac:dyDescent="0.25">
      <c r="A61" s="3">
        <v>59</v>
      </c>
      <c r="B61" s="46"/>
      <c r="C61" s="65"/>
      <c r="D61" s="4" t="s">
        <v>29</v>
      </c>
      <c r="E61" s="7">
        <v>2023</v>
      </c>
      <c r="F61" s="8">
        <v>868456776538</v>
      </c>
      <c r="G61" s="20">
        <v>0</v>
      </c>
      <c r="H61" s="20">
        <v>0</v>
      </c>
      <c r="I61" s="8">
        <v>63808991753</v>
      </c>
      <c r="J61" s="8">
        <v>20553359718</v>
      </c>
      <c r="K61" s="8">
        <f t="shared" si="15"/>
        <v>63808991753</v>
      </c>
      <c r="L61" s="8">
        <f t="shared" si="4"/>
        <v>20553359718</v>
      </c>
      <c r="M61" s="8">
        <f t="shared" si="5"/>
        <v>43255632035</v>
      </c>
      <c r="N61" s="8">
        <f t="shared" si="10"/>
        <v>825201144503</v>
      </c>
      <c r="O61" s="8">
        <v>1626074845771</v>
      </c>
      <c r="P61" s="4">
        <f t="shared" si="11"/>
        <v>0.50748041927414023</v>
      </c>
      <c r="Q61" s="8">
        <f t="shared" si="7"/>
        <v>20553359718</v>
      </c>
      <c r="R61" s="4">
        <f t="shared" si="12"/>
        <v>40.149209463809179</v>
      </c>
      <c r="S61" s="8">
        <f t="shared" si="13"/>
        <v>804647784785</v>
      </c>
      <c r="T61" s="4">
        <f t="shared" si="14"/>
        <v>0.97509290934105664</v>
      </c>
      <c r="U61" s="4">
        <f t="shared" si="8"/>
        <v>41.631782792424374</v>
      </c>
    </row>
    <row r="62" spans="1:21" x14ac:dyDescent="0.25">
      <c r="A62" s="3">
        <v>60</v>
      </c>
      <c r="B62" s="46"/>
      <c r="C62" s="65"/>
      <c r="D62" s="4" t="s">
        <v>29</v>
      </c>
      <c r="E62" s="7">
        <v>2024</v>
      </c>
      <c r="F62" s="8">
        <v>738565449724</v>
      </c>
      <c r="G62" s="20">
        <v>0</v>
      </c>
      <c r="H62" s="20">
        <v>0</v>
      </c>
      <c r="I62" s="8">
        <v>44920855557</v>
      </c>
      <c r="J62" s="8">
        <v>6317268229</v>
      </c>
      <c r="K62" s="8">
        <f t="shared" si="15"/>
        <v>44920855557</v>
      </c>
      <c r="L62" s="8">
        <f t="shared" si="4"/>
        <v>6317268229</v>
      </c>
      <c r="M62" s="8">
        <f t="shared" si="5"/>
        <v>38603587328</v>
      </c>
      <c r="N62" s="8">
        <f t="shared" si="10"/>
        <v>699961862396</v>
      </c>
      <c r="O62" s="8">
        <v>1792951751095</v>
      </c>
      <c r="P62" s="4">
        <f t="shared" si="11"/>
        <v>0.39039637400644828</v>
      </c>
      <c r="Q62" s="8">
        <f t="shared" si="7"/>
        <v>6317268229</v>
      </c>
      <c r="R62" s="4">
        <f t="shared" si="12"/>
        <v>110.80135226532899</v>
      </c>
      <c r="S62" s="8">
        <f t="shared" si="13"/>
        <v>693644594167</v>
      </c>
      <c r="T62" s="4">
        <f t="shared" si="14"/>
        <v>0.99097483938999797</v>
      </c>
      <c r="U62" s="4">
        <f t="shared" si="8"/>
        <v>112.18272347872542</v>
      </c>
    </row>
    <row r="63" spans="1:21" x14ac:dyDescent="0.25">
      <c r="A63" s="3">
        <v>61</v>
      </c>
      <c r="B63" s="46" t="s">
        <v>30</v>
      </c>
      <c r="C63" s="65">
        <v>43794</v>
      </c>
      <c r="D63" s="4" t="s">
        <v>31</v>
      </c>
      <c r="E63" s="7">
        <v>2021</v>
      </c>
      <c r="F63" s="8">
        <v>1766254650794</v>
      </c>
      <c r="G63" s="8">
        <v>52453229704</v>
      </c>
      <c r="H63" s="20">
        <v>0</v>
      </c>
      <c r="I63" s="8">
        <v>75312489010</v>
      </c>
      <c r="J63" s="8">
        <v>58103184970</v>
      </c>
      <c r="K63" s="8">
        <f t="shared" si="15"/>
        <v>127765718714</v>
      </c>
      <c r="L63" s="8">
        <f t="shared" si="4"/>
        <v>58103184970</v>
      </c>
      <c r="M63" s="8">
        <f t="shared" si="5"/>
        <v>69662533744</v>
      </c>
      <c r="N63" s="8">
        <f t="shared" si="10"/>
        <v>1696592117050</v>
      </c>
      <c r="O63" s="8">
        <v>1424812031387</v>
      </c>
      <c r="P63" s="4">
        <f t="shared" si="11"/>
        <v>1.1907480282844274</v>
      </c>
      <c r="Q63" s="8">
        <f t="shared" si="7"/>
        <v>58103184970</v>
      </c>
      <c r="R63" s="4">
        <f t="shared" si="12"/>
        <v>29.199640569204412</v>
      </c>
      <c r="S63" s="8">
        <f t="shared" si="13"/>
        <v>1638488932080</v>
      </c>
      <c r="T63" s="4">
        <f t="shared" si="14"/>
        <v>0.96575300310187184</v>
      </c>
      <c r="U63" s="4">
        <f t="shared" si="8"/>
        <v>31.356141600590711</v>
      </c>
    </row>
    <row r="64" spans="1:21" x14ac:dyDescent="0.25">
      <c r="A64" s="3">
        <v>62</v>
      </c>
      <c r="B64" s="46"/>
      <c r="C64" s="65"/>
      <c r="D64" s="4" t="s">
        <v>31</v>
      </c>
      <c r="E64" s="7">
        <v>2022</v>
      </c>
      <c r="F64" s="8">
        <v>1972824875264</v>
      </c>
      <c r="G64" s="8">
        <v>69486391517</v>
      </c>
      <c r="H64" s="20">
        <v>0</v>
      </c>
      <c r="I64" s="8">
        <v>101120157521</v>
      </c>
      <c r="J64" s="8">
        <v>67383909591</v>
      </c>
      <c r="K64" s="8">
        <f t="shared" si="15"/>
        <v>170606549038</v>
      </c>
      <c r="L64" s="8">
        <f t="shared" si="4"/>
        <v>67383909591</v>
      </c>
      <c r="M64" s="8">
        <f t="shared" si="5"/>
        <v>103222639447</v>
      </c>
      <c r="N64" s="8">
        <f t="shared" si="10"/>
        <v>1869602235817</v>
      </c>
      <c r="O64" s="8">
        <v>1686092119450</v>
      </c>
      <c r="P64" s="4">
        <f t="shared" si="11"/>
        <v>1.1088375387383109</v>
      </c>
      <c r="Q64" s="8">
        <f t="shared" si="7"/>
        <v>67383909591</v>
      </c>
      <c r="R64" s="4">
        <f t="shared" si="12"/>
        <v>27.745529269003853</v>
      </c>
      <c r="S64" s="8">
        <f t="shared" si="13"/>
        <v>1802218326226</v>
      </c>
      <c r="T64" s="4">
        <f t="shared" si="14"/>
        <v>0.96395815735556512</v>
      </c>
      <c r="U64" s="4">
        <f t="shared" si="8"/>
        <v>29.81832496509773</v>
      </c>
    </row>
    <row r="65" spans="1:21" x14ac:dyDescent="0.25">
      <c r="A65" s="3">
        <v>63</v>
      </c>
      <c r="B65" s="46"/>
      <c r="C65" s="65"/>
      <c r="D65" s="4" t="s">
        <v>31</v>
      </c>
      <c r="E65" s="7">
        <v>2023</v>
      </c>
      <c r="F65" s="8">
        <v>2049487832334</v>
      </c>
      <c r="G65" s="8">
        <v>98277208307</v>
      </c>
      <c r="H65" s="8">
        <v>2233695413</v>
      </c>
      <c r="I65" s="8">
        <v>119683689183</v>
      </c>
      <c r="J65" s="8">
        <v>76832096062</v>
      </c>
      <c r="K65" s="8">
        <f t="shared" si="15"/>
        <v>217960897490</v>
      </c>
      <c r="L65" s="8">
        <f t="shared" si="4"/>
        <v>79065791475</v>
      </c>
      <c r="M65" s="8">
        <f t="shared" si="5"/>
        <v>138895106015</v>
      </c>
      <c r="N65" s="8">
        <f t="shared" si="10"/>
        <v>1910592726319</v>
      </c>
      <c r="O65" s="8">
        <v>2237120695275</v>
      </c>
      <c r="P65" s="4">
        <f t="shared" si="11"/>
        <v>0.85404096898050408</v>
      </c>
      <c r="Q65" s="8">
        <f t="shared" si="7"/>
        <v>79065791475</v>
      </c>
      <c r="R65" s="4">
        <f t="shared" si="12"/>
        <v>24.164593696922832</v>
      </c>
      <c r="S65" s="8">
        <f t="shared" si="13"/>
        <v>1831526934844</v>
      </c>
      <c r="T65" s="4">
        <f t="shared" si="14"/>
        <v>0.95861713991378461</v>
      </c>
      <c r="U65" s="4">
        <f t="shared" si="8"/>
        <v>25.977251805817119</v>
      </c>
    </row>
    <row r="66" spans="1:21" x14ac:dyDescent="0.25">
      <c r="A66" s="3">
        <v>64</v>
      </c>
      <c r="B66" s="46"/>
      <c r="C66" s="65"/>
      <c r="D66" s="4" t="s">
        <v>31</v>
      </c>
      <c r="E66" s="7">
        <v>2024</v>
      </c>
      <c r="F66" s="8">
        <v>2127994680911</v>
      </c>
      <c r="G66" s="8">
        <v>76293614862</v>
      </c>
      <c r="H66" s="8">
        <v>2880547717</v>
      </c>
      <c r="I66" s="8">
        <v>134117657528</v>
      </c>
      <c r="J66" s="8">
        <v>93536660629</v>
      </c>
      <c r="K66" s="8">
        <f t="shared" si="15"/>
        <v>210411272390</v>
      </c>
      <c r="L66" s="8">
        <f t="shared" si="4"/>
        <v>96417208346</v>
      </c>
      <c r="M66" s="8">
        <f t="shared" si="5"/>
        <v>113994064044</v>
      </c>
      <c r="N66" s="8">
        <f t="shared" si="10"/>
        <v>2014000616867</v>
      </c>
      <c r="O66" s="8">
        <v>2440710565529</v>
      </c>
      <c r="P66" s="4">
        <f t="shared" si="11"/>
        <v>0.82516978674629748</v>
      </c>
      <c r="Q66" s="8">
        <f t="shared" si="7"/>
        <v>96417208346</v>
      </c>
      <c r="R66" s="4">
        <f t="shared" si="12"/>
        <v>20.888393798331265</v>
      </c>
      <c r="S66" s="8">
        <f t="shared" si="13"/>
        <v>1917583408521</v>
      </c>
      <c r="T66" s="4">
        <f t="shared" si="14"/>
        <v>0.95212652491835503</v>
      </c>
      <c r="U66" s="4">
        <f t="shared" si="8"/>
        <v>22.665690109995918</v>
      </c>
    </row>
    <row r="67" spans="1:21" x14ac:dyDescent="0.25">
      <c r="A67" s="3">
        <v>65</v>
      </c>
      <c r="B67" s="46" t="s">
        <v>32</v>
      </c>
      <c r="C67" s="65">
        <v>40357</v>
      </c>
      <c r="D67" s="4" t="s">
        <v>33</v>
      </c>
      <c r="E67" s="7">
        <v>2021</v>
      </c>
      <c r="F67" s="8">
        <v>3287623237457</v>
      </c>
      <c r="G67" s="8">
        <v>1108868111792</v>
      </c>
      <c r="H67" s="8">
        <v>285058684503</v>
      </c>
      <c r="I67" s="8">
        <v>323266854901</v>
      </c>
      <c r="J67" s="8">
        <v>199369089073</v>
      </c>
      <c r="K67" s="8">
        <f t="shared" si="15"/>
        <v>1432134966693</v>
      </c>
      <c r="L67" s="8">
        <f t="shared" si="4"/>
        <v>484427773576</v>
      </c>
      <c r="M67" s="8">
        <f t="shared" si="5"/>
        <v>947707193117</v>
      </c>
      <c r="N67" s="8">
        <f t="shared" ref="N67:N98" si="16">F67-M67</f>
        <v>2339916044340</v>
      </c>
      <c r="O67" s="8">
        <v>2849419530726</v>
      </c>
      <c r="P67" s="4">
        <f t="shared" ref="P67:P98" si="17">N67/O67</f>
        <v>0.82119042812337839</v>
      </c>
      <c r="Q67" s="8">
        <f t="shared" si="7"/>
        <v>484427773576</v>
      </c>
      <c r="R67" s="4">
        <f t="shared" ref="R67:R98" si="18">N67/Q67</f>
        <v>4.8302681472347491</v>
      </c>
      <c r="S67" s="8">
        <f t="shared" ref="S67:S98" si="19">N67-Q67</f>
        <v>1855488270764</v>
      </c>
      <c r="T67" s="4">
        <f t="shared" ref="T67:T98" si="20">S67/N67</f>
        <v>0.792972156096037</v>
      </c>
      <c r="U67" s="28">
        <f>P67+R67+T67</f>
        <v>6.4444307314541645</v>
      </c>
    </row>
    <row r="68" spans="1:21" x14ac:dyDescent="0.25">
      <c r="A68" s="3">
        <v>66</v>
      </c>
      <c r="B68" s="46"/>
      <c r="C68" s="65"/>
      <c r="D68" s="4" t="s">
        <v>33</v>
      </c>
      <c r="E68" s="7">
        <v>2022</v>
      </c>
      <c r="F68" s="8">
        <v>3935182048668</v>
      </c>
      <c r="G68" s="8">
        <v>1185691042176</v>
      </c>
      <c r="H68" s="8">
        <v>270267939159</v>
      </c>
      <c r="I68" s="8">
        <v>332271772931</v>
      </c>
      <c r="J68" s="8">
        <v>204654603533</v>
      </c>
      <c r="K68" s="8">
        <f t="shared" ref="K68:K98" si="21">G68+I68</f>
        <v>1517962815107</v>
      </c>
      <c r="L68" s="8">
        <f t="shared" ref="L68:L98" si="22">H68+J68</f>
        <v>474922542692</v>
      </c>
      <c r="M68" s="8">
        <f t="shared" ref="M68:M98" si="23">K68-L68</f>
        <v>1043040272415</v>
      </c>
      <c r="N68" s="8">
        <f t="shared" si="16"/>
        <v>2892141776253</v>
      </c>
      <c r="O68" s="8">
        <v>2681158538764</v>
      </c>
      <c r="P68" s="4">
        <f t="shared" si="17"/>
        <v>1.0786910712062041</v>
      </c>
      <c r="Q68" s="8">
        <f t="shared" ref="Q68:Q98" si="24">L68</f>
        <v>474922542692</v>
      </c>
      <c r="R68" s="4">
        <f t="shared" si="18"/>
        <v>6.0897125663050105</v>
      </c>
      <c r="S68" s="8">
        <f t="shared" si="19"/>
        <v>2417219233561</v>
      </c>
      <c r="T68" s="4">
        <f t="shared" si="20"/>
        <v>0.83578863712991969</v>
      </c>
      <c r="U68" s="4">
        <f t="shared" ref="U68:U98" si="25">P68+R68+T68</f>
        <v>8.0041922746411345</v>
      </c>
    </row>
    <row r="69" spans="1:21" x14ac:dyDescent="0.25">
      <c r="A69" s="3">
        <v>67</v>
      </c>
      <c r="B69" s="46"/>
      <c r="C69" s="65"/>
      <c r="D69" s="4" t="s">
        <v>33</v>
      </c>
      <c r="E69" s="7">
        <v>2023</v>
      </c>
      <c r="F69" s="8">
        <v>3820532634926</v>
      </c>
      <c r="G69" s="8">
        <v>1312217777527</v>
      </c>
      <c r="H69" s="8">
        <v>304788876724</v>
      </c>
      <c r="I69" s="8">
        <v>362135310042</v>
      </c>
      <c r="J69" s="8">
        <v>224016707008</v>
      </c>
      <c r="K69" s="8">
        <f t="shared" si="21"/>
        <v>1674353087569</v>
      </c>
      <c r="L69" s="8">
        <f t="shared" si="22"/>
        <v>528805583732</v>
      </c>
      <c r="M69" s="8">
        <f t="shared" si="23"/>
        <v>1145547503837</v>
      </c>
      <c r="N69" s="8">
        <f t="shared" si="16"/>
        <v>2674985131089</v>
      </c>
      <c r="O69" s="8">
        <v>2393431575281</v>
      </c>
      <c r="P69" s="4">
        <f t="shared" si="17"/>
        <v>1.1176359327401888</v>
      </c>
      <c r="Q69" s="8">
        <f t="shared" si="24"/>
        <v>528805583732</v>
      </c>
      <c r="R69" s="4">
        <f t="shared" si="18"/>
        <v>5.0585417654074716</v>
      </c>
      <c r="S69" s="8">
        <f t="shared" si="19"/>
        <v>2146179547357</v>
      </c>
      <c r="T69" s="4">
        <f t="shared" si="20"/>
        <v>0.80231457080409241</v>
      </c>
      <c r="U69" s="4">
        <f t="shared" si="25"/>
        <v>6.9784922689517526</v>
      </c>
    </row>
    <row r="70" spans="1:21" x14ac:dyDescent="0.25">
      <c r="A70" s="3">
        <v>68</v>
      </c>
      <c r="B70" s="46"/>
      <c r="C70" s="65"/>
      <c r="D70" s="4" t="s">
        <v>33</v>
      </c>
      <c r="E70" s="7">
        <v>2024</v>
      </c>
      <c r="F70" s="8">
        <v>3932169542456</v>
      </c>
      <c r="G70" s="8">
        <v>1361397884088</v>
      </c>
      <c r="H70" s="8">
        <v>314362009311</v>
      </c>
      <c r="I70" s="8">
        <v>353317123345</v>
      </c>
      <c r="J70" s="8">
        <v>206530136028</v>
      </c>
      <c r="K70" s="8">
        <f t="shared" si="21"/>
        <v>1714715007433</v>
      </c>
      <c r="L70" s="8">
        <f t="shared" si="22"/>
        <v>520892145339</v>
      </c>
      <c r="M70" s="8">
        <f t="shared" si="23"/>
        <v>1193822862094</v>
      </c>
      <c r="N70" s="8">
        <f t="shared" si="16"/>
        <v>2738346680362</v>
      </c>
      <c r="O70" s="8">
        <v>2308155193504</v>
      </c>
      <c r="P70" s="4">
        <f t="shared" si="17"/>
        <v>1.1863789263688671</v>
      </c>
      <c r="Q70" s="8">
        <f t="shared" si="24"/>
        <v>520892145339</v>
      </c>
      <c r="R70" s="4">
        <f t="shared" si="18"/>
        <v>5.2570320072303378</v>
      </c>
      <c r="S70" s="8">
        <f t="shared" si="19"/>
        <v>2217454535023</v>
      </c>
      <c r="T70" s="4">
        <f t="shared" si="20"/>
        <v>0.80977859776683214</v>
      </c>
      <c r="U70" s="4">
        <f t="shared" si="25"/>
        <v>7.2531895313660373</v>
      </c>
    </row>
    <row r="71" spans="1:21" x14ac:dyDescent="0.25">
      <c r="A71" s="3">
        <v>69</v>
      </c>
      <c r="B71" s="46" t="s">
        <v>34</v>
      </c>
      <c r="C71" s="65">
        <v>39251</v>
      </c>
      <c r="D71" s="4" t="s">
        <v>35</v>
      </c>
      <c r="E71" s="7">
        <v>2021</v>
      </c>
      <c r="F71" s="8">
        <v>5222298000000</v>
      </c>
      <c r="G71" s="8">
        <v>108398000000</v>
      </c>
      <c r="H71" s="20">
        <v>0</v>
      </c>
      <c r="I71" s="8">
        <v>203702000000</v>
      </c>
      <c r="J71" s="8">
        <v>129531000000</v>
      </c>
      <c r="K71" s="8">
        <f t="shared" si="21"/>
        <v>312100000000</v>
      </c>
      <c r="L71" s="8">
        <f t="shared" si="22"/>
        <v>129531000000</v>
      </c>
      <c r="M71" s="8">
        <f t="shared" si="23"/>
        <v>182569000000</v>
      </c>
      <c r="N71" s="8">
        <f t="shared" si="16"/>
        <v>5039729000000</v>
      </c>
      <c r="O71" s="8">
        <v>4596699000000</v>
      </c>
      <c r="P71" s="4">
        <f t="shared" si="17"/>
        <v>1.0963800327147808</v>
      </c>
      <c r="Q71" s="8">
        <f t="shared" si="24"/>
        <v>129531000000</v>
      </c>
      <c r="R71" s="4">
        <f t="shared" si="18"/>
        <v>38.90751248735824</v>
      </c>
      <c r="S71" s="8">
        <f t="shared" si="19"/>
        <v>4910198000000</v>
      </c>
      <c r="T71" s="4">
        <f t="shared" si="20"/>
        <v>0.97429802277066879</v>
      </c>
      <c r="U71" s="4">
        <f t="shared" si="25"/>
        <v>40.978190542843691</v>
      </c>
    </row>
    <row r="72" spans="1:21" x14ac:dyDescent="0.25">
      <c r="A72" s="3">
        <v>70</v>
      </c>
      <c r="B72" s="46"/>
      <c r="C72" s="65"/>
      <c r="D72" s="4" t="s">
        <v>35</v>
      </c>
      <c r="E72" s="7">
        <v>2022</v>
      </c>
      <c r="F72" s="8">
        <v>5671723000000</v>
      </c>
      <c r="G72" s="8">
        <v>139051000000</v>
      </c>
      <c r="H72" s="20">
        <v>0</v>
      </c>
      <c r="I72" s="8">
        <v>240794000000</v>
      </c>
      <c r="J72" s="8">
        <v>164658000000</v>
      </c>
      <c r="K72" s="8">
        <f t="shared" si="21"/>
        <v>379845000000</v>
      </c>
      <c r="L72" s="8">
        <f t="shared" si="22"/>
        <v>164658000000</v>
      </c>
      <c r="M72" s="8">
        <f t="shared" si="23"/>
        <v>215187000000</v>
      </c>
      <c r="N72" s="8">
        <f t="shared" si="16"/>
        <v>5456536000000</v>
      </c>
      <c r="O72" s="8">
        <v>5230111000000</v>
      </c>
      <c r="P72" s="4">
        <f t="shared" si="17"/>
        <v>1.0432925802148367</v>
      </c>
      <c r="Q72" s="8">
        <f t="shared" si="24"/>
        <v>164658000000</v>
      </c>
      <c r="R72" s="4">
        <f t="shared" si="18"/>
        <v>33.138602436565485</v>
      </c>
      <c r="S72" s="8">
        <f t="shared" si="19"/>
        <v>5291878000000</v>
      </c>
      <c r="T72" s="4">
        <f t="shared" si="20"/>
        <v>0.96982371233324582</v>
      </c>
      <c r="U72" s="4">
        <f t="shared" si="25"/>
        <v>35.151718729113568</v>
      </c>
    </row>
    <row r="73" spans="1:21" x14ac:dyDescent="0.25">
      <c r="A73" s="3">
        <v>71</v>
      </c>
      <c r="B73" s="46"/>
      <c r="C73" s="65"/>
      <c r="D73" s="4" t="s">
        <v>35</v>
      </c>
      <c r="E73" s="7">
        <v>2023</v>
      </c>
      <c r="F73" s="8">
        <v>5620503000000</v>
      </c>
      <c r="G73" s="8">
        <v>159113000000</v>
      </c>
      <c r="H73" s="20">
        <v>0</v>
      </c>
      <c r="I73" s="8">
        <v>239287000000</v>
      </c>
      <c r="J73" s="8">
        <v>163980000000</v>
      </c>
      <c r="K73" s="8">
        <f t="shared" si="21"/>
        <v>398400000000</v>
      </c>
      <c r="L73" s="8">
        <f t="shared" si="22"/>
        <v>163980000000</v>
      </c>
      <c r="M73" s="8">
        <f t="shared" si="23"/>
        <v>234420000000</v>
      </c>
      <c r="N73" s="8">
        <f t="shared" si="16"/>
        <v>5386083000000</v>
      </c>
      <c r="O73" s="8">
        <v>5512407000000</v>
      </c>
      <c r="P73" s="4">
        <f t="shared" si="17"/>
        <v>0.97708369501743975</v>
      </c>
      <c r="Q73" s="8">
        <f t="shared" si="24"/>
        <v>163980000000</v>
      </c>
      <c r="R73" s="4">
        <f t="shared" si="18"/>
        <v>32.84597511891694</v>
      </c>
      <c r="S73" s="8">
        <f t="shared" si="19"/>
        <v>5222103000000</v>
      </c>
      <c r="T73" s="4">
        <f t="shared" si="20"/>
        <v>0.9695548694663636</v>
      </c>
      <c r="U73" s="4">
        <f t="shared" si="25"/>
        <v>34.792613683400745</v>
      </c>
    </row>
    <row r="74" spans="1:21" x14ac:dyDescent="0.25">
      <c r="A74" s="3">
        <v>72</v>
      </c>
      <c r="B74" s="46"/>
      <c r="C74" s="65"/>
      <c r="D74" s="4" t="s">
        <v>35</v>
      </c>
      <c r="E74" s="7">
        <v>2024</v>
      </c>
      <c r="F74" s="8">
        <v>5694228000000</v>
      </c>
      <c r="G74" s="8">
        <v>146690000000</v>
      </c>
      <c r="H74" s="20">
        <v>0</v>
      </c>
      <c r="I74" s="8">
        <v>265291000000</v>
      </c>
      <c r="J74" s="8">
        <v>179724000000</v>
      </c>
      <c r="K74" s="8">
        <f t="shared" si="21"/>
        <v>411981000000</v>
      </c>
      <c r="L74" s="8">
        <f t="shared" si="22"/>
        <v>179724000000</v>
      </c>
      <c r="M74" s="8">
        <f t="shared" si="23"/>
        <v>232257000000</v>
      </c>
      <c r="N74" s="8">
        <f t="shared" si="16"/>
        <v>5461971000000</v>
      </c>
      <c r="O74" s="8">
        <v>6210020000000</v>
      </c>
      <c r="P74" s="4">
        <f t="shared" si="17"/>
        <v>0.87954161178224866</v>
      </c>
      <c r="Q74" s="8">
        <f t="shared" si="24"/>
        <v>179724000000</v>
      </c>
      <c r="R74" s="4">
        <f t="shared" si="18"/>
        <v>30.390882686786405</v>
      </c>
      <c r="S74" s="8">
        <f t="shared" si="19"/>
        <v>5282247000000</v>
      </c>
      <c r="T74" s="4">
        <f t="shared" si="20"/>
        <v>0.96709539468444627</v>
      </c>
      <c r="U74" s="4">
        <f t="shared" si="25"/>
        <v>32.237519693253098</v>
      </c>
    </row>
    <row r="75" spans="1:21" x14ac:dyDescent="0.25">
      <c r="A75" s="3">
        <v>73</v>
      </c>
      <c r="B75" s="46" t="s">
        <v>36</v>
      </c>
      <c r="C75" s="65" t="s">
        <v>55</v>
      </c>
      <c r="D75" s="4" t="s">
        <v>37</v>
      </c>
      <c r="E75" s="7">
        <v>2021</v>
      </c>
      <c r="F75" s="8">
        <v>5203100578000</v>
      </c>
      <c r="G75" s="8">
        <v>81291076000</v>
      </c>
      <c r="H75" s="20">
        <v>0</v>
      </c>
      <c r="I75" s="8">
        <v>572435117000</v>
      </c>
      <c r="J75" s="8">
        <v>288636121000</v>
      </c>
      <c r="K75" s="8">
        <f t="shared" si="21"/>
        <v>653726193000</v>
      </c>
      <c r="L75" s="8">
        <f t="shared" si="22"/>
        <v>288636121000</v>
      </c>
      <c r="M75" s="8">
        <f t="shared" si="23"/>
        <v>365090072000</v>
      </c>
      <c r="N75" s="8">
        <f t="shared" si="16"/>
        <v>4838010506000</v>
      </c>
      <c r="O75" s="8">
        <v>6107507765000</v>
      </c>
      <c r="P75" s="4">
        <f t="shared" si="17"/>
        <v>0.79214152354008505</v>
      </c>
      <c r="Q75" s="8">
        <f t="shared" si="24"/>
        <v>288636121000</v>
      </c>
      <c r="R75" s="4">
        <f t="shared" si="18"/>
        <v>16.761625292213512</v>
      </c>
      <c r="S75" s="8">
        <f t="shared" si="19"/>
        <v>4549374385000</v>
      </c>
      <c r="T75" s="4">
        <f t="shared" si="20"/>
        <v>0.94033991438380726</v>
      </c>
      <c r="U75" s="4">
        <f t="shared" si="25"/>
        <v>18.494106730137403</v>
      </c>
    </row>
    <row r="76" spans="1:21" x14ac:dyDescent="0.25">
      <c r="A76" s="3">
        <v>74</v>
      </c>
      <c r="B76" s="46"/>
      <c r="C76" s="65"/>
      <c r="D76" s="4" t="s">
        <v>37</v>
      </c>
      <c r="E76" s="7">
        <v>2022</v>
      </c>
      <c r="F76" s="8">
        <v>7261218471000</v>
      </c>
      <c r="G76" s="8">
        <v>215514657000</v>
      </c>
      <c r="H76" s="20">
        <v>0</v>
      </c>
      <c r="I76" s="8">
        <v>680724843000</v>
      </c>
      <c r="J76" s="8">
        <v>342436163000</v>
      </c>
      <c r="K76" s="8">
        <f t="shared" si="21"/>
        <v>896239500000</v>
      </c>
      <c r="L76" s="8">
        <f t="shared" si="22"/>
        <v>342436163000</v>
      </c>
      <c r="M76" s="8">
        <f t="shared" si="23"/>
        <v>553803337000</v>
      </c>
      <c r="N76" s="8">
        <f t="shared" si="16"/>
        <v>6707415134000</v>
      </c>
      <c r="O76" s="8">
        <v>6443968832000</v>
      </c>
      <c r="P76" s="4">
        <f t="shared" si="17"/>
        <v>1.0408826158021989</v>
      </c>
      <c r="Q76" s="8">
        <f t="shared" si="24"/>
        <v>342436163000</v>
      </c>
      <c r="R76" s="4">
        <f t="shared" si="18"/>
        <v>19.587344616987782</v>
      </c>
      <c r="S76" s="8">
        <f t="shared" si="19"/>
        <v>6364978971000</v>
      </c>
      <c r="T76" s="4">
        <f t="shared" si="20"/>
        <v>0.94894662755191861</v>
      </c>
      <c r="U76" s="4">
        <f t="shared" si="25"/>
        <v>21.577173860341901</v>
      </c>
    </row>
    <row r="77" spans="1:21" x14ac:dyDescent="0.25">
      <c r="A77" s="3">
        <v>75</v>
      </c>
      <c r="B77" s="46"/>
      <c r="C77" s="65"/>
      <c r="D77" s="4" t="s">
        <v>37</v>
      </c>
      <c r="E77" s="7">
        <v>2023</v>
      </c>
      <c r="F77" s="8">
        <v>10703411845000</v>
      </c>
      <c r="G77" s="8">
        <v>855378199000</v>
      </c>
      <c r="H77" s="20">
        <v>0</v>
      </c>
      <c r="I77" s="8">
        <v>836073334000</v>
      </c>
      <c r="J77" s="8">
        <v>287381200000</v>
      </c>
      <c r="K77" s="8">
        <f t="shared" si="21"/>
        <v>1691451533000</v>
      </c>
      <c r="L77" s="8">
        <f t="shared" si="22"/>
        <v>287381200000</v>
      </c>
      <c r="M77" s="8">
        <f t="shared" si="23"/>
        <v>1404070333000</v>
      </c>
      <c r="N77" s="8">
        <f t="shared" si="16"/>
        <v>9299341512000</v>
      </c>
      <c r="O77" s="8">
        <v>1989962060000</v>
      </c>
      <c r="P77" s="4">
        <f t="shared" si="17"/>
        <v>4.6731250303334928</v>
      </c>
      <c r="Q77" s="8">
        <f t="shared" si="24"/>
        <v>287381200000</v>
      </c>
      <c r="R77" s="4">
        <f t="shared" si="18"/>
        <v>32.358906957031287</v>
      </c>
      <c r="S77" s="8">
        <f t="shared" si="19"/>
        <v>9011960312000</v>
      </c>
      <c r="T77" s="4">
        <f t="shared" si="20"/>
        <v>0.96909660757923999</v>
      </c>
      <c r="U77" s="4">
        <f t="shared" si="25"/>
        <v>38.001128594944021</v>
      </c>
    </row>
    <row r="78" spans="1:21" x14ac:dyDescent="0.25">
      <c r="A78" s="3">
        <v>76</v>
      </c>
      <c r="B78" s="46"/>
      <c r="C78" s="65"/>
      <c r="D78" s="4" t="s">
        <v>37</v>
      </c>
      <c r="E78" s="7">
        <v>2024</v>
      </c>
      <c r="F78" s="8">
        <v>10521650695000</v>
      </c>
      <c r="G78" s="8">
        <v>898914514000</v>
      </c>
      <c r="H78" s="20">
        <v>0</v>
      </c>
      <c r="I78" s="8">
        <v>946326561000</v>
      </c>
      <c r="J78" s="8">
        <v>287250284000</v>
      </c>
      <c r="K78" s="8">
        <f t="shared" si="21"/>
        <v>1845241075000</v>
      </c>
      <c r="L78" s="8">
        <f t="shared" si="22"/>
        <v>287250284000</v>
      </c>
      <c r="M78" s="8">
        <f t="shared" si="23"/>
        <v>1557990791000</v>
      </c>
      <c r="N78" s="8">
        <f t="shared" si="16"/>
        <v>8963659904000</v>
      </c>
      <c r="O78" s="8">
        <v>2891357342000</v>
      </c>
      <c r="P78" s="4">
        <f t="shared" si="17"/>
        <v>3.1001563776961887</v>
      </c>
      <c r="Q78" s="8">
        <f t="shared" si="24"/>
        <v>287250284000</v>
      </c>
      <c r="R78" s="4">
        <f t="shared" si="18"/>
        <v>31.205051494396432</v>
      </c>
      <c r="S78" s="8">
        <f t="shared" si="19"/>
        <v>8676409620000</v>
      </c>
      <c r="T78" s="4">
        <f t="shared" si="20"/>
        <v>0.96795390643147716</v>
      </c>
      <c r="U78" s="4">
        <f t="shared" si="25"/>
        <v>35.273161778524099</v>
      </c>
    </row>
    <row r="79" spans="1:21" x14ac:dyDescent="0.25">
      <c r="A79" s="3">
        <v>77</v>
      </c>
      <c r="B79" s="46" t="s">
        <v>38</v>
      </c>
      <c r="C79" s="65" t="s">
        <v>56</v>
      </c>
      <c r="D79" s="4" t="s">
        <v>39</v>
      </c>
      <c r="E79" s="7">
        <v>2021</v>
      </c>
      <c r="F79" s="8">
        <v>4241856914012</v>
      </c>
      <c r="G79" s="8">
        <v>291008823486</v>
      </c>
      <c r="H79" s="8">
        <v>29834479298</v>
      </c>
      <c r="I79" s="8">
        <v>112574328675</v>
      </c>
      <c r="J79" s="8">
        <v>72145581035</v>
      </c>
      <c r="K79" s="8">
        <f t="shared" si="21"/>
        <v>403583152161</v>
      </c>
      <c r="L79" s="8">
        <f t="shared" si="22"/>
        <v>101980060333</v>
      </c>
      <c r="M79" s="8">
        <f t="shared" si="23"/>
        <v>301603091828</v>
      </c>
      <c r="N79" s="8">
        <f t="shared" si="16"/>
        <v>3940253822184</v>
      </c>
      <c r="O79" s="8">
        <v>3300848622529</v>
      </c>
      <c r="P79" s="4">
        <f t="shared" si="17"/>
        <v>1.193709337438537</v>
      </c>
      <c r="Q79" s="8">
        <f t="shared" si="24"/>
        <v>101980060333</v>
      </c>
      <c r="R79" s="4">
        <f t="shared" si="18"/>
        <v>38.637492558032569</v>
      </c>
      <c r="S79" s="8">
        <f t="shared" si="19"/>
        <v>3838273761851</v>
      </c>
      <c r="T79" s="4">
        <f t="shared" si="20"/>
        <v>0.97411840329705601</v>
      </c>
      <c r="U79" s="4">
        <f t="shared" si="25"/>
        <v>40.805320298768159</v>
      </c>
    </row>
    <row r="80" spans="1:21" x14ac:dyDescent="0.25">
      <c r="A80" s="3">
        <v>78</v>
      </c>
      <c r="B80" s="46"/>
      <c r="C80" s="65"/>
      <c r="D80" s="4" t="s">
        <v>39</v>
      </c>
      <c r="E80" s="7">
        <v>2022</v>
      </c>
      <c r="F80" s="8">
        <v>4931553771470</v>
      </c>
      <c r="G80" s="8">
        <v>318394958407</v>
      </c>
      <c r="H80" s="8">
        <v>31002482574</v>
      </c>
      <c r="I80" s="8">
        <v>129235813596</v>
      </c>
      <c r="J80" s="8">
        <v>73465468031</v>
      </c>
      <c r="K80" s="8">
        <f t="shared" si="21"/>
        <v>447630772003</v>
      </c>
      <c r="L80" s="8">
        <f t="shared" si="22"/>
        <v>104467950605</v>
      </c>
      <c r="M80" s="8">
        <f t="shared" si="23"/>
        <v>343162821398</v>
      </c>
      <c r="N80" s="8">
        <f t="shared" si="16"/>
        <v>4588390950072</v>
      </c>
      <c r="O80" s="8">
        <v>3928398773915</v>
      </c>
      <c r="P80" s="4">
        <f t="shared" si="17"/>
        <v>1.1680053920542437</v>
      </c>
      <c r="Q80" s="8">
        <f t="shared" si="24"/>
        <v>104467950605</v>
      </c>
      <c r="R80" s="4">
        <f t="shared" si="18"/>
        <v>43.921517781285857</v>
      </c>
      <c r="S80" s="8">
        <f t="shared" si="19"/>
        <v>4483922999467</v>
      </c>
      <c r="T80" s="4">
        <f t="shared" si="20"/>
        <v>0.97723211649971531</v>
      </c>
      <c r="U80" s="4">
        <f t="shared" si="25"/>
        <v>46.066755289839811</v>
      </c>
    </row>
    <row r="81" spans="1:21" x14ac:dyDescent="0.25">
      <c r="A81" s="3">
        <v>79</v>
      </c>
      <c r="B81" s="46"/>
      <c r="C81" s="65"/>
      <c r="D81" s="4" t="s">
        <v>39</v>
      </c>
      <c r="E81" s="7">
        <v>2023</v>
      </c>
      <c r="F81" s="8">
        <v>4767207433046</v>
      </c>
      <c r="G81" s="8">
        <v>327958976972</v>
      </c>
      <c r="H81" s="8">
        <v>19044602634</v>
      </c>
      <c r="I81" s="8">
        <v>137051496894</v>
      </c>
      <c r="J81" s="8">
        <v>75281839251</v>
      </c>
      <c r="K81" s="8">
        <f t="shared" si="21"/>
        <v>465010473866</v>
      </c>
      <c r="L81" s="8">
        <f t="shared" si="22"/>
        <v>94326441885</v>
      </c>
      <c r="M81" s="8">
        <f t="shared" si="23"/>
        <v>370684031981</v>
      </c>
      <c r="N81" s="8">
        <f t="shared" si="16"/>
        <v>4396523401065</v>
      </c>
      <c r="O81" s="8">
        <v>4847511375575</v>
      </c>
      <c r="P81" s="4">
        <f t="shared" si="17"/>
        <v>0.90696505081300505</v>
      </c>
      <c r="Q81" s="8">
        <f t="shared" si="24"/>
        <v>94326441885</v>
      </c>
      <c r="R81" s="4">
        <f t="shared" si="18"/>
        <v>46.609660167454543</v>
      </c>
      <c r="S81" s="8">
        <f t="shared" si="19"/>
        <v>4302196959180</v>
      </c>
      <c r="T81" s="4">
        <f t="shared" si="20"/>
        <v>0.97854522010228562</v>
      </c>
      <c r="U81" s="4">
        <f t="shared" si="25"/>
        <v>48.495170438369833</v>
      </c>
    </row>
    <row r="82" spans="1:21" x14ac:dyDescent="0.25">
      <c r="A82" s="3">
        <v>80</v>
      </c>
      <c r="B82" s="46"/>
      <c r="C82" s="65"/>
      <c r="D82" s="4" t="s">
        <v>39</v>
      </c>
      <c r="E82" s="7">
        <v>2024</v>
      </c>
      <c r="F82" s="8">
        <v>4959939533239</v>
      </c>
      <c r="G82" s="8">
        <v>347811843850</v>
      </c>
      <c r="H82" s="8">
        <v>21077742950</v>
      </c>
      <c r="I82" s="8">
        <v>143484170593</v>
      </c>
      <c r="J82" s="8">
        <v>78517743948</v>
      </c>
      <c r="K82" s="8">
        <f t="shared" si="21"/>
        <v>491296014443</v>
      </c>
      <c r="L82" s="8">
        <f t="shared" si="22"/>
        <v>99595486898</v>
      </c>
      <c r="M82" s="8">
        <f t="shared" si="23"/>
        <v>391700527545</v>
      </c>
      <c r="N82" s="8">
        <f t="shared" si="16"/>
        <v>4568239005694</v>
      </c>
      <c r="O82" s="8">
        <v>6146072005236</v>
      </c>
      <c r="P82" s="4">
        <f t="shared" si="17"/>
        <v>0.74327782066370152</v>
      </c>
      <c r="Q82" s="8">
        <f t="shared" si="24"/>
        <v>99595486898</v>
      </c>
      <c r="R82" s="4">
        <f t="shared" si="18"/>
        <v>45.867931850893292</v>
      </c>
      <c r="S82" s="8">
        <f t="shared" si="19"/>
        <v>4468643518796</v>
      </c>
      <c r="T82" s="4">
        <f t="shared" si="20"/>
        <v>0.97819827579645879</v>
      </c>
      <c r="U82" s="4">
        <f t="shared" si="25"/>
        <v>47.58940794735345</v>
      </c>
    </row>
    <row r="83" spans="1:21" x14ac:dyDescent="0.25">
      <c r="A83" s="3">
        <v>81</v>
      </c>
      <c r="B83" s="46" t="s">
        <v>57</v>
      </c>
      <c r="C83" s="65">
        <v>44298</v>
      </c>
      <c r="D83" s="4" t="s">
        <v>58</v>
      </c>
      <c r="E83" s="7">
        <v>2021</v>
      </c>
      <c r="F83" s="8">
        <v>6278123000000</v>
      </c>
      <c r="G83" s="8">
        <v>168204000000</v>
      </c>
      <c r="H83" s="20">
        <v>0</v>
      </c>
      <c r="I83" s="8">
        <v>361294000000</v>
      </c>
      <c r="J83" s="8">
        <v>263920000000</v>
      </c>
      <c r="K83" s="8">
        <f t="shared" si="21"/>
        <v>529498000000</v>
      </c>
      <c r="L83" s="8">
        <f t="shared" si="22"/>
        <v>263920000000</v>
      </c>
      <c r="M83" s="8">
        <f t="shared" si="23"/>
        <v>265578000000</v>
      </c>
      <c r="N83" s="8">
        <f t="shared" si="16"/>
        <v>6012545000000</v>
      </c>
      <c r="O83" s="8">
        <v>7796011000000</v>
      </c>
      <c r="P83" s="4">
        <f t="shared" si="17"/>
        <v>0.77123351929595785</v>
      </c>
      <c r="Q83" s="8">
        <f t="shared" si="24"/>
        <v>263920000000</v>
      </c>
      <c r="R83" s="4">
        <f t="shared" si="18"/>
        <v>22.781695210669898</v>
      </c>
      <c r="S83" s="8">
        <f t="shared" si="19"/>
        <v>5748625000000</v>
      </c>
      <c r="T83" s="4">
        <f t="shared" si="20"/>
        <v>0.95610511023202316</v>
      </c>
      <c r="U83" s="4">
        <f t="shared" si="25"/>
        <v>24.50903384019788</v>
      </c>
    </row>
    <row r="84" spans="1:21" x14ac:dyDescent="0.25">
      <c r="A84" s="3">
        <v>82</v>
      </c>
      <c r="B84" s="46"/>
      <c r="C84" s="65"/>
      <c r="D84" s="4" t="s">
        <v>58</v>
      </c>
      <c r="E84" s="7">
        <v>2022</v>
      </c>
      <c r="F84" s="8">
        <v>9345641000000</v>
      </c>
      <c r="G84" s="8">
        <v>284032000000</v>
      </c>
      <c r="H84" s="20">
        <v>0</v>
      </c>
      <c r="I84" s="8">
        <v>400921000000</v>
      </c>
      <c r="J84" s="8">
        <v>302588000000</v>
      </c>
      <c r="K84" s="8">
        <f t="shared" si="21"/>
        <v>684953000000</v>
      </c>
      <c r="L84" s="8">
        <f t="shared" si="22"/>
        <v>302588000000</v>
      </c>
      <c r="M84" s="8">
        <f t="shared" si="23"/>
        <v>382365000000</v>
      </c>
      <c r="N84" s="8">
        <f t="shared" si="16"/>
        <v>8963276000000</v>
      </c>
      <c r="O84" s="8">
        <v>10412744000000</v>
      </c>
      <c r="P84" s="4">
        <f t="shared" si="17"/>
        <v>0.86079865211321815</v>
      </c>
      <c r="Q84" s="8">
        <f t="shared" si="24"/>
        <v>302588000000</v>
      </c>
      <c r="R84" s="4">
        <f t="shared" si="18"/>
        <v>29.622047140005552</v>
      </c>
      <c r="S84" s="8">
        <f t="shared" si="19"/>
        <v>8660688000000</v>
      </c>
      <c r="T84" s="4">
        <f t="shared" si="20"/>
        <v>0.96624136085957857</v>
      </c>
      <c r="U84" s="4">
        <f t="shared" si="25"/>
        <v>31.449087152978347</v>
      </c>
    </row>
    <row r="85" spans="1:21" x14ac:dyDescent="0.25">
      <c r="A85" s="3">
        <v>83</v>
      </c>
      <c r="B85" s="46"/>
      <c r="C85" s="65"/>
      <c r="D85" s="4" t="s">
        <v>58</v>
      </c>
      <c r="E85" s="7">
        <v>2023</v>
      </c>
      <c r="F85" s="8">
        <v>8325887000000</v>
      </c>
      <c r="G85" s="8">
        <v>305154000000</v>
      </c>
      <c r="H85" s="20">
        <v>0</v>
      </c>
      <c r="I85" s="8">
        <v>569876000000</v>
      </c>
      <c r="J85" s="8">
        <v>447240000000</v>
      </c>
      <c r="K85" s="8">
        <f t="shared" si="21"/>
        <v>875030000000</v>
      </c>
      <c r="L85" s="8">
        <f t="shared" si="22"/>
        <v>447240000000</v>
      </c>
      <c r="M85" s="8">
        <f t="shared" si="23"/>
        <v>427790000000</v>
      </c>
      <c r="N85" s="8">
        <f t="shared" si="16"/>
        <v>7898097000000</v>
      </c>
      <c r="O85" s="8">
        <v>11339540000000</v>
      </c>
      <c r="P85" s="4">
        <f t="shared" si="17"/>
        <v>0.69650947040179756</v>
      </c>
      <c r="Q85" s="8">
        <f t="shared" si="24"/>
        <v>447240000000</v>
      </c>
      <c r="R85" s="4">
        <f t="shared" si="18"/>
        <v>17.659639119935605</v>
      </c>
      <c r="S85" s="8">
        <f t="shared" si="19"/>
        <v>7450857000000</v>
      </c>
      <c r="T85" s="4">
        <f t="shared" si="20"/>
        <v>0.94337370128525899</v>
      </c>
      <c r="U85" s="4">
        <f t="shared" si="25"/>
        <v>19.299522291622662</v>
      </c>
    </row>
    <row r="86" spans="1:21" x14ac:dyDescent="0.25">
      <c r="A86" s="3">
        <v>84</v>
      </c>
      <c r="B86" s="46"/>
      <c r="C86" s="65"/>
      <c r="D86" s="4" t="s">
        <v>58</v>
      </c>
      <c r="E86" s="7">
        <v>2024</v>
      </c>
      <c r="F86" s="8">
        <v>9671463000000</v>
      </c>
      <c r="G86" s="8">
        <v>281644000000</v>
      </c>
      <c r="H86" s="20">
        <v>0</v>
      </c>
      <c r="I86" s="8">
        <v>612598000000</v>
      </c>
      <c r="J86" s="8">
        <v>481003000000</v>
      </c>
      <c r="K86" s="8">
        <f t="shared" si="21"/>
        <v>894242000000</v>
      </c>
      <c r="L86" s="8">
        <f t="shared" si="22"/>
        <v>481003000000</v>
      </c>
      <c r="M86" s="8">
        <f t="shared" si="23"/>
        <v>413239000000</v>
      </c>
      <c r="N86" s="8">
        <f t="shared" si="16"/>
        <v>9258224000000</v>
      </c>
      <c r="O86" s="8">
        <v>11276429000000</v>
      </c>
      <c r="P86" s="4">
        <f t="shared" si="17"/>
        <v>0.82102445729938089</v>
      </c>
      <c r="Q86" s="8">
        <f t="shared" si="24"/>
        <v>481003000000</v>
      </c>
      <c r="R86" s="4">
        <f t="shared" si="18"/>
        <v>19.247746895549508</v>
      </c>
      <c r="S86" s="8">
        <f t="shared" si="19"/>
        <v>8777221000000</v>
      </c>
      <c r="T86" s="4">
        <f t="shared" si="20"/>
        <v>0.94804586711231009</v>
      </c>
      <c r="U86" s="4">
        <f t="shared" si="25"/>
        <v>21.016817219961197</v>
      </c>
    </row>
    <row r="87" spans="1:21" x14ac:dyDescent="0.25">
      <c r="A87" s="3">
        <v>85</v>
      </c>
      <c r="B87" s="46" t="s">
        <v>40</v>
      </c>
      <c r="C87" s="65">
        <v>36570</v>
      </c>
      <c r="D87" s="4" t="s">
        <v>41</v>
      </c>
      <c r="E87" s="7">
        <v>2021</v>
      </c>
      <c r="F87" s="8">
        <v>15972216000000</v>
      </c>
      <c r="G87" s="8">
        <v>645056000000</v>
      </c>
      <c r="H87" s="20">
        <v>0</v>
      </c>
      <c r="I87" s="8">
        <v>499592000000</v>
      </c>
      <c r="J87" s="8">
        <v>273189000000</v>
      </c>
      <c r="K87" s="8">
        <f t="shared" si="21"/>
        <v>1144648000000</v>
      </c>
      <c r="L87" s="8">
        <f t="shared" si="22"/>
        <v>273189000000</v>
      </c>
      <c r="M87" s="8">
        <f t="shared" si="23"/>
        <v>871459000000</v>
      </c>
      <c r="N87" s="8">
        <f t="shared" si="16"/>
        <v>15100757000000</v>
      </c>
      <c r="O87" s="8">
        <v>6492354000000</v>
      </c>
      <c r="P87" s="4">
        <f t="shared" si="17"/>
        <v>2.3259293932524319</v>
      </c>
      <c r="Q87" s="8">
        <f t="shared" si="24"/>
        <v>273189000000</v>
      </c>
      <c r="R87" s="4">
        <f t="shared" si="18"/>
        <v>55.275860301842314</v>
      </c>
      <c r="S87" s="8">
        <f t="shared" si="19"/>
        <v>14827568000000</v>
      </c>
      <c r="T87" s="4">
        <f t="shared" si="20"/>
        <v>0.98190892019519282</v>
      </c>
      <c r="U87" s="4">
        <f t="shared" si="25"/>
        <v>58.58369861528994</v>
      </c>
    </row>
    <row r="88" spans="1:21" x14ac:dyDescent="0.25">
      <c r="A88" s="3">
        <v>86</v>
      </c>
      <c r="B88" s="46"/>
      <c r="C88" s="65"/>
      <c r="D88" s="4" t="s">
        <v>41</v>
      </c>
      <c r="E88" s="7">
        <v>2022</v>
      </c>
      <c r="F88" s="8">
        <v>16579960000000</v>
      </c>
      <c r="G88" s="8">
        <v>715613000000</v>
      </c>
      <c r="H88" s="20">
        <v>0</v>
      </c>
      <c r="I88" s="8">
        <v>554551000000</v>
      </c>
      <c r="J88" s="8">
        <v>313728000000</v>
      </c>
      <c r="K88" s="8">
        <f t="shared" si="21"/>
        <v>1270164000000</v>
      </c>
      <c r="L88" s="8">
        <f t="shared" si="22"/>
        <v>313728000000</v>
      </c>
      <c r="M88" s="8">
        <f t="shared" si="23"/>
        <v>956436000000</v>
      </c>
      <c r="N88" s="8">
        <f t="shared" si="16"/>
        <v>15623524000000</v>
      </c>
      <c r="O88" s="8">
        <v>6832234000000</v>
      </c>
      <c r="P88" s="4">
        <f t="shared" si="17"/>
        <v>2.2867372516807825</v>
      </c>
      <c r="Q88" s="8">
        <f t="shared" si="24"/>
        <v>313728000000</v>
      </c>
      <c r="R88" s="4">
        <f t="shared" si="18"/>
        <v>49.799584353325173</v>
      </c>
      <c r="S88" s="8">
        <f t="shared" si="19"/>
        <v>15309796000000</v>
      </c>
      <c r="T88" s="4">
        <f t="shared" si="20"/>
        <v>0.97991951111669817</v>
      </c>
      <c r="U88" s="4">
        <f t="shared" si="25"/>
        <v>53.066241116122654</v>
      </c>
    </row>
    <row r="89" spans="1:21" x14ac:dyDescent="0.25">
      <c r="A89" s="3">
        <v>87</v>
      </c>
      <c r="B89" s="46"/>
      <c r="C89" s="65"/>
      <c r="D89" s="4" t="s">
        <v>41</v>
      </c>
      <c r="E89" s="7">
        <v>2023</v>
      </c>
      <c r="F89" s="8">
        <v>15317617000000</v>
      </c>
      <c r="G89" s="8">
        <v>423935000000</v>
      </c>
      <c r="H89" s="20">
        <v>0</v>
      </c>
      <c r="I89" s="8">
        <v>618902000000</v>
      </c>
      <c r="J89" s="8">
        <v>317624000000</v>
      </c>
      <c r="K89" s="8">
        <f t="shared" si="21"/>
        <v>1042837000000</v>
      </c>
      <c r="L89" s="8">
        <f t="shared" si="22"/>
        <v>317624000000</v>
      </c>
      <c r="M89" s="8">
        <f t="shared" si="23"/>
        <v>725213000000</v>
      </c>
      <c r="N89" s="8">
        <f t="shared" si="16"/>
        <v>14592404000000</v>
      </c>
      <c r="O89" s="8">
        <v>8202858000000</v>
      </c>
      <c r="P89" s="4">
        <f t="shared" si="17"/>
        <v>1.7789414372405326</v>
      </c>
      <c r="Q89" s="8">
        <f t="shared" si="24"/>
        <v>317624000000</v>
      </c>
      <c r="R89" s="4">
        <f t="shared" si="18"/>
        <v>45.94238470644536</v>
      </c>
      <c r="S89" s="8">
        <f t="shared" si="19"/>
        <v>14274780000000</v>
      </c>
      <c r="T89" s="4">
        <f t="shared" si="20"/>
        <v>0.97823360701910389</v>
      </c>
      <c r="U89" s="4">
        <f t="shared" si="25"/>
        <v>48.699559750704999</v>
      </c>
    </row>
    <row r="90" spans="1:21" x14ac:dyDescent="0.25">
      <c r="A90" s="3">
        <v>88</v>
      </c>
      <c r="B90" s="46"/>
      <c r="C90" s="65"/>
      <c r="D90" s="4" t="s">
        <v>41</v>
      </c>
      <c r="E90" s="7">
        <v>2024</v>
      </c>
      <c r="F90" s="8">
        <v>17410560000000</v>
      </c>
      <c r="G90" s="8">
        <v>378811000000</v>
      </c>
      <c r="H90" s="20">
        <v>0</v>
      </c>
      <c r="I90" s="8">
        <v>617246000000</v>
      </c>
      <c r="J90" s="8">
        <v>340839000000</v>
      </c>
      <c r="K90" s="8">
        <f t="shared" si="21"/>
        <v>996057000000</v>
      </c>
      <c r="L90" s="8">
        <f t="shared" si="22"/>
        <v>340839000000</v>
      </c>
      <c r="M90" s="8">
        <f t="shared" si="23"/>
        <v>655218000000</v>
      </c>
      <c r="N90" s="8">
        <f t="shared" si="16"/>
        <v>16755342000000</v>
      </c>
      <c r="O90" s="8">
        <v>8448434000000</v>
      </c>
      <c r="P90" s="4">
        <f t="shared" si="17"/>
        <v>1.9832482564224327</v>
      </c>
      <c r="Q90" s="8">
        <f t="shared" si="24"/>
        <v>340839000000</v>
      </c>
      <c r="R90" s="4">
        <f t="shared" si="18"/>
        <v>49.159110313080369</v>
      </c>
      <c r="S90" s="8">
        <f t="shared" si="19"/>
        <v>16414503000000</v>
      </c>
      <c r="T90" s="4">
        <f t="shared" si="20"/>
        <v>0.97965789059990538</v>
      </c>
      <c r="U90" s="4">
        <f t="shared" si="25"/>
        <v>52.122016460102707</v>
      </c>
    </row>
    <row r="91" spans="1:21" x14ac:dyDescent="0.25">
      <c r="A91" s="3">
        <v>89</v>
      </c>
      <c r="B91" s="46" t="s">
        <v>42</v>
      </c>
      <c r="C91" s="65">
        <v>33035</v>
      </c>
      <c r="D91" s="4" t="s">
        <v>43</v>
      </c>
      <c r="E91" s="7">
        <v>2021</v>
      </c>
      <c r="F91" s="8">
        <v>11926149980019</v>
      </c>
      <c r="G91" s="8">
        <v>704959035907</v>
      </c>
      <c r="H91" s="8">
        <v>202929893082</v>
      </c>
      <c r="I91" s="8">
        <v>251124888562</v>
      </c>
      <c r="J91" s="8">
        <v>199963887086</v>
      </c>
      <c r="K91" s="8">
        <f t="shared" si="21"/>
        <v>956083924469</v>
      </c>
      <c r="L91" s="8">
        <f t="shared" si="22"/>
        <v>402893780168</v>
      </c>
      <c r="M91" s="8">
        <f t="shared" si="23"/>
        <v>553190144301</v>
      </c>
      <c r="N91" s="8">
        <f t="shared" si="16"/>
        <v>11372959835718</v>
      </c>
      <c r="O91" s="8">
        <v>1760590755177</v>
      </c>
      <c r="P91" s="4">
        <f t="shared" si="17"/>
        <v>6.459740744563109</v>
      </c>
      <c r="Q91" s="8">
        <f t="shared" si="24"/>
        <v>402893780168</v>
      </c>
      <c r="R91" s="4">
        <f t="shared" si="18"/>
        <v>28.228184190323478</v>
      </c>
      <c r="S91" s="8">
        <f t="shared" si="19"/>
        <v>10970066055550</v>
      </c>
      <c r="T91" s="4">
        <f t="shared" si="20"/>
        <v>0.96457441281884515</v>
      </c>
      <c r="U91" s="4">
        <f t="shared" si="25"/>
        <v>35.652499347705437</v>
      </c>
    </row>
    <row r="92" spans="1:21" x14ac:dyDescent="0.25">
      <c r="A92" s="3">
        <v>90</v>
      </c>
      <c r="B92" s="46"/>
      <c r="C92" s="65"/>
      <c r="D92" s="4" t="s">
        <v>43</v>
      </c>
      <c r="E92" s="7">
        <v>2022</v>
      </c>
      <c r="F92" s="8">
        <v>12977529000000</v>
      </c>
      <c r="G92" s="8">
        <v>609880000000</v>
      </c>
      <c r="H92" s="8">
        <v>202052000000</v>
      </c>
      <c r="I92" s="8">
        <v>247328000000</v>
      </c>
      <c r="J92" s="8">
        <v>197061000000</v>
      </c>
      <c r="K92" s="8">
        <f t="shared" si="21"/>
        <v>857208000000</v>
      </c>
      <c r="L92" s="8">
        <f t="shared" si="22"/>
        <v>399113000000</v>
      </c>
      <c r="M92" s="8">
        <f t="shared" si="23"/>
        <v>458095000000</v>
      </c>
      <c r="N92" s="8">
        <f t="shared" si="16"/>
        <v>12519434000000</v>
      </c>
      <c r="O92" s="8">
        <v>2045289000000</v>
      </c>
      <c r="P92" s="4">
        <f t="shared" si="17"/>
        <v>6.1211075794178722</v>
      </c>
      <c r="Q92" s="8">
        <f t="shared" si="24"/>
        <v>399113000000</v>
      </c>
      <c r="R92" s="4">
        <f t="shared" si="18"/>
        <v>31.36814385900735</v>
      </c>
      <c r="S92" s="8">
        <f t="shared" si="19"/>
        <v>12120321000000</v>
      </c>
      <c r="T92" s="4">
        <f t="shared" si="20"/>
        <v>0.96812052365945622</v>
      </c>
      <c r="U92" s="4">
        <f t="shared" si="25"/>
        <v>38.457371962084679</v>
      </c>
    </row>
    <row r="93" spans="1:21" x14ac:dyDescent="0.25">
      <c r="A93" s="3">
        <v>91</v>
      </c>
      <c r="B93" s="46"/>
      <c r="C93" s="65"/>
      <c r="D93" s="4" t="s">
        <v>43</v>
      </c>
      <c r="E93" s="7">
        <v>2023</v>
      </c>
      <c r="F93" s="8">
        <v>14210135000000</v>
      </c>
      <c r="G93" s="8">
        <v>589708000000</v>
      </c>
      <c r="H93" s="8">
        <v>211563000000</v>
      </c>
      <c r="I93" s="8">
        <v>277401000000</v>
      </c>
      <c r="J93" s="8">
        <v>227271000000</v>
      </c>
      <c r="K93" s="8">
        <f t="shared" si="21"/>
        <v>867109000000</v>
      </c>
      <c r="L93" s="8">
        <f t="shared" si="22"/>
        <v>438834000000</v>
      </c>
      <c r="M93" s="8">
        <f t="shared" si="23"/>
        <v>428275000000</v>
      </c>
      <c r="N93" s="8">
        <f t="shared" si="16"/>
        <v>13781860000000</v>
      </c>
      <c r="O93" s="8">
        <v>2200352000000</v>
      </c>
      <c r="P93" s="4">
        <f t="shared" si="17"/>
        <v>6.263479661435988</v>
      </c>
      <c r="Q93" s="8">
        <f t="shared" si="24"/>
        <v>438834000000</v>
      </c>
      <c r="R93" s="4">
        <f t="shared" si="18"/>
        <v>31.405634021064913</v>
      </c>
      <c r="S93" s="8">
        <f t="shared" si="19"/>
        <v>13343026000000</v>
      </c>
      <c r="T93" s="4">
        <f t="shared" si="20"/>
        <v>0.96815857946605177</v>
      </c>
      <c r="U93" s="4">
        <f t="shared" si="25"/>
        <v>38.637272261966949</v>
      </c>
    </row>
    <row r="94" spans="1:21" x14ac:dyDescent="0.25">
      <c r="A94" s="3">
        <v>92</v>
      </c>
      <c r="B94" s="46"/>
      <c r="C94" s="65"/>
      <c r="D94" s="4" t="s">
        <v>43</v>
      </c>
      <c r="E94" s="7">
        <v>2024</v>
      </c>
      <c r="F94" s="8">
        <v>13363660000000</v>
      </c>
      <c r="G94" s="8">
        <v>569828000000</v>
      </c>
      <c r="H94" s="8">
        <v>218339000000</v>
      </c>
      <c r="I94" s="8">
        <v>290348000000</v>
      </c>
      <c r="J94" s="8">
        <v>223085000000</v>
      </c>
      <c r="K94" s="8">
        <f t="shared" si="21"/>
        <v>860176000000</v>
      </c>
      <c r="L94" s="8">
        <f>H94+J94</f>
        <v>441424000000</v>
      </c>
      <c r="M94" s="8">
        <f t="shared" si="23"/>
        <v>418752000000</v>
      </c>
      <c r="N94" s="8">
        <f t="shared" si="16"/>
        <v>12944908000000</v>
      </c>
      <c r="O94" s="8">
        <v>2319126000000</v>
      </c>
      <c r="P94" s="4">
        <f t="shared" si="17"/>
        <v>5.5818045246355741</v>
      </c>
      <c r="Q94" s="8">
        <f t="shared" si="24"/>
        <v>441424000000</v>
      </c>
      <c r="R94" s="4">
        <f t="shared" si="18"/>
        <v>29.325337997027802</v>
      </c>
      <c r="S94" s="8">
        <f t="shared" si="19"/>
        <v>12503484000000</v>
      </c>
      <c r="T94" s="4">
        <f t="shared" si="20"/>
        <v>0.9658997962751068</v>
      </c>
      <c r="U94" s="4">
        <f t="shared" si="25"/>
        <v>35.873042317938484</v>
      </c>
    </row>
    <row r="95" spans="1:21" x14ac:dyDescent="0.25">
      <c r="A95" s="3">
        <v>93</v>
      </c>
      <c r="B95" s="46" t="s">
        <v>44</v>
      </c>
      <c r="C95" s="65">
        <v>33056</v>
      </c>
      <c r="D95" s="4" t="s">
        <v>45</v>
      </c>
      <c r="E95" s="7">
        <v>2021</v>
      </c>
      <c r="F95" s="8">
        <v>6616642000000</v>
      </c>
      <c r="G95" s="8">
        <v>748823000000</v>
      </c>
      <c r="H95" s="8">
        <v>91004000000</v>
      </c>
      <c r="I95" s="8">
        <v>209888000000</v>
      </c>
      <c r="J95" s="8">
        <v>109491000000</v>
      </c>
      <c r="K95" s="8">
        <f t="shared" si="21"/>
        <v>958711000000</v>
      </c>
      <c r="L95" s="8">
        <f t="shared" si="22"/>
        <v>200495000000</v>
      </c>
      <c r="M95" s="8">
        <f t="shared" si="23"/>
        <v>758216000000</v>
      </c>
      <c r="N95" s="8">
        <f t="shared" si="16"/>
        <v>5858426000000</v>
      </c>
      <c r="O95" s="8">
        <v>5138126000000</v>
      </c>
      <c r="P95" s="4">
        <f t="shared" si="17"/>
        <v>1.1401872978591805</v>
      </c>
      <c r="Q95" s="8">
        <f t="shared" si="24"/>
        <v>200495000000</v>
      </c>
      <c r="R95" s="4">
        <f t="shared" si="18"/>
        <v>29.21981096785456</v>
      </c>
      <c r="S95" s="8">
        <f t="shared" si="19"/>
        <v>5657931000000</v>
      </c>
      <c r="T95" s="4">
        <f t="shared" si="20"/>
        <v>0.96577664376062788</v>
      </c>
      <c r="U95" s="4">
        <f>P95+R95+T95</f>
        <v>31.325774909474369</v>
      </c>
    </row>
    <row r="96" spans="1:21" x14ac:dyDescent="0.25">
      <c r="A96" s="3">
        <v>94</v>
      </c>
      <c r="B96" s="46"/>
      <c r="C96" s="65"/>
      <c r="D96" s="4" t="s">
        <v>45</v>
      </c>
      <c r="E96" s="7">
        <v>2022</v>
      </c>
      <c r="F96" s="8">
        <v>7656252000000</v>
      </c>
      <c r="G96" s="8">
        <v>961407000000</v>
      </c>
      <c r="H96" s="8">
        <v>88263000000</v>
      </c>
      <c r="I96" s="8">
        <v>224184000000</v>
      </c>
      <c r="J96" s="8">
        <v>122444000000</v>
      </c>
      <c r="K96" s="8">
        <f t="shared" si="21"/>
        <v>1185591000000</v>
      </c>
      <c r="L96" s="8">
        <f t="shared" si="22"/>
        <v>210707000000</v>
      </c>
      <c r="M96" s="8">
        <f t="shared" si="23"/>
        <v>974884000000</v>
      </c>
      <c r="N96" s="8">
        <f t="shared" si="16"/>
        <v>6681368000000</v>
      </c>
      <c r="O96" s="8">
        <v>5822679000000</v>
      </c>
      <c r="P96" s="4">
        <f t="shared" si="17"/>
        <v>1.1474731820181054</v>
      </c>
      <c r="Q96" s="8">
        <f t="shared" si="24"/>
        <v>210707000000</v>
      </c>
      <c r="R96" s="4">
        <f t="shared" si="18"/>
        <v>31.709283507429749</v>
      </c>
      <c r="S96" s="8">
        <f t="shared" si="19"/>
        <v>6470661000000</v>
      </c>
      <c r="T96" s="4">
        <f t="shared" si="20"/>
        <v>0.96846349430236445</v>
      </c>
      <c r="U96" s="4">
        <f t="shared" si="25"/>
        <v>33.825220183750218</v>
      </c>
    </row>
    <row r="97" spans="1:21" x14ac:dyDescent="0.25">
      <c r="A97" s="3">
        <v>95</v>
      </c>
      <c r="B97" s="46"/>
      <c r="C97" s="65"/>
      <c r="D97" s="4" t="s">
        <v>45</v>
      </c>
      <c r="E97" s="7">
        <v>2023</v>
      </c>
      <c r="F97" s="8">
        <v>8302741000000</v>
      </c>
      <c r="G97" s="8">
        <v>982835000000</v>
      </c>
      <c r="H97" s="8">
        <v>93333000000</v>
      </c>
      <c r="I97" s="8">
        <v>252663000000</v>
      </c>
      <c r="J97" s="8">
        <v>138459000000</v>
      </c>
      <c r="K97" s="8">
        <f t="shared" si="21"/>
        <v>1235498000000</v>
      </c>
      <c r="L97" s="8">
        <f t="shared" si="22"/>
        <v>231792000000</v>
      </c>
      <c r="M97" s="8">
        <f t="shared" si="23"/>
        <v>1003706000000</v>
      </c>
      <c r="N97" s="8">
        <f t="shared" si="16"/>
        <v>7299035000000</v>
      </c>
      <c r="O97" s="8">
        <v>6686968000000</v>
      </c>
      <c r="P97" s="4">
        <f t="shared" si="17"/>
        <v>1.0915313188279052</v>
      </c>
      <c r="Q97" s="8">
        <f t="shared" si="24"/>
        <v>231792000000</v>
      </c>
      <c r="R97" s="4">
        <f t="shared" si="18"/>
        <v>31.489589804652447</v>
      </c>
      <c r="S97" s="8">
        <f t="shared" si="19"/>
        <v>7067243000000</v>
      </c>
      <c r="T97" s="4">
        <f t="shared" si="20"/>
        <v>0.96824347328105698</v>
      </c>
      <c r="U97" s="4">
        <f t="shared" si="25"/>
        <v>33.549364596761407</v>
      </c>
    </row>
    <row r="98" spans="1:21" x14ac:dyDescent="0.25">
      <c r="A98" s="3">
        <v>96</v>
      </c>
      <c r="B98" s="46"/>
      <c r="C98" s="65"/>
      <c r="D98" s="4" t="s">
        <v>45</v>
      </c>
      <c r="E98" s="7">
        <v>2024</v>
      </c>
      <c r="F98" s="8">
        <v>8874202000000</v>
      </c>
      <c r="G98" s="8">
        <v>1347339000000</v>
      </c>
      <c r="H98" s="8">
        <v>97920000000</v>
      </c>
      <c r="I98" s="8">
        <v>275431000000</v>
      </c>
      <c r="J98" s="8">
        <v>159169000000</v>
      </c>
      <c r="K98" s="8">
        <f t="shared" si="21"/>
        <v>1622770000000</v>
      </c>
      <c r="L98" s="8">
        <f t="shared" si="22"/>
        <v>257089000000</v>
      </c>
      <c r="M98" s="8">
        <f t="shared" si="23"/>
        <v>1365681000000</v>
      </c>
      <c r="N98" s="8">
        <f t="shared" si="16"/>
        <v>7508521000000</v>
      </c>
      <c r="O98" s="8">
        <v>7426918000000</v>
      </c>
      <c r="P98" s="4">
        <f t="shared" si="17"/>
        <v>1.010987464786874</v>
      </c>
      <c r="Q98" s="8">
        <f t="shared" si="24"/>
        <v>257089000000</v>
      </c>
      <c r="R98" s="4">
        <f t="shared" si="18"/>
        <v>29.205920906767695</v>
      </c>
      <c r="S98" s="8">
        <f t="shared" si="19"/>
        <v>7251432000000</v>
      </c>
      <c r="T98" s="4">
        <f t="shared" si="20"/>
        <v>0.96576036745452265</v>
      </c>
      <c r="U98" s="4">
        <f t="shared" si="25"/>
        <v>31.182668739009088</v>
      </c>
    </row>
  </sheetData>
  <mergeCells count="54">
    <mergeCell ref="B11:B14"/>
    <mergeCell ref="C11:C14"/>
    <mergeCell ref="B3:B6"/>
    <mergeCell ref="C3:C6"/>
    <mergeCell ref="B7:B10"/>
    <mergeCell ref="C7:C10"/>
    <mergeCell ref="B15:B18"/>
    <mergeCell ref="C15:C18"/>
    <mergeCell ref="B19:B22"/>
    <mergeCell ref="C19:C22"/>
    <mergeCell ref="B23:B26"/>
    <mergeCell ref="C23:C26"/>
    <mergeCell ref="B27:B30"/>
    <mergeCell ref="C27:C30"/>
    <mergeCell ref="B31:B34"/>
    <mergeCell ref="C31:C34"/>
    <mergeCell ref="B35:B38"/>
    <mergeCell ref="C35:C38"/>
    <mergeCell ref="B39:B42"/>
    <mergeCell ref="C39:C42"/>
    <mergeCell ref="B43:B46"/>
    <mergeCell ref="C43:C46"/>
    <mergeCell ref="B47:B50"/>
    <mergeCell ref="C47:C50"/>
    <mergeCell ref="B51:B54"/>
    <mergeCell ref="C51:C54"/>
    <mergeCell ref="B55:B58"/>
    <mergeCell ref="C55:C58"/>
    <mergeCell ref="B59:B62"/>
    <mergeCell ref="C59:C62"/>
    <mergeCell ref="B63:B66"/>
    <mergeCell ref="C63:C66"/>
    <mergeCell ref="B67:B70"/>
    <mergeCell ref="C67:C70"/>
    <mergeCell ref="B71:B74"/>
    <mergeCell ref="C71:C74"/>
    <mergeCell ref="B75:B78"/>
    <mergeCell ref="C75:C78"/>
    <mergeCell ref="B79:B82"/>
    <mergeCell ref="C79:C82"/>
    <mergeCell ref="B83:B86"/>
    <mergeCell ref="C83:C86"/>
    <mergeCell ref="B87:B90"/>
    <mergeCell ref="C87:C90"/>
    <mergeCell ref="B91:B94"/>
    <mergeCell ref="C91:C94"/>
    <mergeCell ref="B95:B98"/>
    <mergeCell ref="C95:C98"/>
    <mergeCell ref="X7:Z7"/>
    <mergeCell ref="W2:Y2"/>
    <mergeCell ref="X3:Z3"/>
    <mergeCell ref="X4:Z4"/>
    <mergeCell ref="X5:Z5"/>
    <mergeCell ref="X6:Z6"/>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CDF843-C19C-4559-A9F5-7C6A26E34CFF}">
  <sheetPr>
    <tabColor theme="8" tint="0.59999389629810485"/>
  </sheetPr>
  <dimension ref="A1:L97"/>
  <sheetViews>
    <sheetView workbookViewId="0">
      <selection activeCell="O5" sqref="O5"/>
    </sheetView>
  </sheetViews>
  <sheetFormatPr defaultRowHeight="15" x14ac:dyDescent="0.25"/>
  <cols>
    <col min="1" max="1" width="3.5703125" bestFit="1" customWidth="1"/>
    <col min="2" max="2" width="11.85546875" bestFit="1" customWidth="1"/>
    <col min="3" max="3" width="17.5703125" customWidth="1"/>
    <col min="4" max="4" width="44.28515625" customWidth="1"/>
    <col min="5" max="5" width="6.42578125" style="5" customWidth="1"/>
    <col min="6" max="6" width="21.42578125" customWidth="1"/>
    <col min="7" max="7" width="25" bestFit="1" customWidth="1"/>
    <col min="8" max="8" width="18.7109375" bestFit="1" customWidth="1"/>
    <col min="9" max="9" width="18.7109375" style="1" bestFit="1" customWidth="1"/>
    <col min="11" max="11" width="7.140625" customWidth="1"/>
    <col min="12" max="12" width="19.28515625" customWidth="1"/>
  </cols>
  <sheetData>
    <row r="1" spans="1:12" s="9" customFormat="1" ht="15.75" thickBot="1" x14ac:dyDescent="0.3">
      <c r="A1" s="6" t="s">
        <v>48</v>
      </c>
      <c r="B1" s="6" t="s">
        <v>46</v>
      </c>
      <c r="C1" s="2" t="s">
        <v>49</v>
      </c>
      <c r="D1" s="6" t="s">
        <v>47</v>
      </c>
      <c r="E1" s="6" t="s">
        <v>60</v>
      </c>
      <c r="F1" s="9" t="s">
        <v>61</v>
      </c>
      <c r="G1" s="6" t="s">
        <v>62</v>
      </c>
      <c r="H1" s="12" t="s">
        <v>63</v>
      </c>
      <c r="I1" s="10" t="s">
        <v>64</v>
      </c>
      <c r="K1" s="41" t="s">
        <v>116</v>
      </c>
    </row>
    <row r="2" spans="1:12" x14ac:dyDescent="0.25">
      <c r="A2" s="3">
        <v>1</v>
      </c>
      <c r="B2" s="70" t="s">
        <v>0</v>
      </c>
      <c r="C2" s="73" t="s">
        <v>50</v>
      </c>
      <c r="D2" s="4" t="s">
        <v>1</v>
      </c>
      <c r="E2" s="7">
        <v>2021</v>
      </c>
      <c r="F2" s="25">
        <v>2067362000000</v>
      </c>
      <c r="G2" s="8">
        <v>30399906000000</v>
      </c>
      <c r="H2" s="4">
        <f>F2/G2</f>
        <v>6.8005539227654191E-2</v>
      </c>
      <c r="I2" s="11">
        <f>H2*100</f>
        <v>6.8005539227654195</v>
      </c>
      <c r="K2" s="66"/>
      <c r="L2" s="67"/>
    </row>
    <row r="3" spans="1:12" ht="15.75" thickBot="1" x14ac:dyDescent="0.3">
      <c r="A3" s="3">
        <v>2</v>
      </c>
      <c r="B3" s="71"/>
      <c r="C3" s="74"/>
      <c r="D3" s="4" t="s">
        <v>1</v>
      </c>
      <c r="E3" s="7">
        <v>2022</v>
      </c>
      <c r="F3" s="25">
        <v>1792050000000</v>
      </c>
      <c r="G3" s="8">
        <v>29249340000000</v>
      </c>
      <c r="H3" s="4">
        <f t="shared" ref="H3:H5" si="0">F3/G3</f>
        <v>6.1268049125211027E-2</v>
      </c>
      <c r="I3" s="11">
        <f t="shared" ref="I3:I4" si="1">H3*100</f>
        <v>6.126804912521103</v>
      </c>
      <c r="K3" s="68"/>
      <c r="L3" s="69"/>
    </row>
    <row r="4" spans="1:12" x14ac:dyDescent="0.25">
      <c r="A4" s="3">
        <v>3</v>
      </c>
      <c r="B4" s="71"/>
      <c r="C4" s="74"/>
      <c r="D4" s="4" t="s">
        <v>1</v>
      </c>
      <c r="E4" s="7">
        <v>2023</v>
      </c>
      <c r="F4" s="25">
        <v>1088170000000</v>
      </c>
      <c r="G4" s="8">
        <v>28846243000000</v>
      </c>
      <c r="H4" s="4">
        <f t="shared" si="0"/>
        <v>3.772311007710779E-2</v>
      </c>
      <c r="I4" s="11">
        <f t="shared" si="1"/>
        <v>3.7723110077107789</v>
      </c>
    </row>
    <row r="5" spans="1:12" x14ac:dyDescent="0.25">
      <c r="A5" s="3">
        <v>4</v>
      </c>
      <c r="B5" s="72"/>
      <c r="C5" s="75"/>
      <c r="D5" s="4" t="s">
        <v>1</v>
      </c>
      <c r="E5" s="7">
        <v>2024</v>
      </c>
      <c r="F5" s="26">
        <v>1186783000000</v>
      </c>
      <c r="G5" s="8">
        <v>28793225000000</v>
      </c>
      <c r="H5" s="4">
        <f t="shared" si="0"/>
        <v>4.1217439171888526E-2</v>
      </c>
      <c r="I5" s="11">
        <f>H5*100</f>
        <v>4.1217439171888524</v>
      </c>
    </row>
    <row r="6" spans="1:12" x14ac:dyDescent="0.25">
      <c r="A6" s="3">
        <v>5</v>
      </c>
      <c r="B6" s="70" t="s">
        <v>2</v>
      </c>
      <c r="C6" s="73" t="s">
        <v>51</v>
      </c>
      <c r="D6" s="4" t="s">
        <v>3</v>
      </c>
      <c r="E6" s="7">
        <v>2021</v>
      </c>
      <c r="F6" s="25">
        <v>380992000000</v>
      </c>
      <c r="G6" s="8">
        <v>3132202000000</v>
      </c>
      <c r="H6" s="4">
        <f>F6/G6</f>
        <v>0.1216371102502329</v>
      </c>
      <c r="I6" s="11">
        <f t="shared" ref="I6" si="2">H6*100</f>
        <v>12.163711025023289</v>
      </c>
    </row>
    <row r="7" spans="1:12" x14ac:dyDescent="0.25">
      <c r="A7" s="3">
        <v>6</v>
      </c>
      <c r="B7" s="71"/>
      <c r="C7" s="74"/>
      <c r="D7" s="4" t="s">
        <v>3</v>
      </c>
      <c r="E7" s="7">
        <v>2022</v>
      </c>
      <c r="F7" s="25">
        <v>523242000000</v>
      </c>
      <c r="G7" s="8">
        <v>3410481000000</v>
      </c>
      <c r="H7" s="4">
        <f t="shared" ref="H7:H13" si="3">F7/G7</f>
        <v>0.1534217607428395</v>
      </c>
      <c r="I7" s="11">
        <f>H7*100</f>
        <v>15.34217607428395</v>
      </c>
    </row>
    <row r="8" spans="1:12" x14ac:dyDescent="0.25">
      <c r="A8" s="3">
        <v>7</v>
      </c>
      <c r="B8" s="71"/>
      <c r="C8" s="74"/>
      <c r="D8" s="4" t="s">
        <v>3</v>
      </c>
      <c r="E8" s="7">
        <v>2023</v>
      </c>
      <c r="F8" s="25">
        <v>595740000000</v>
      </c>
      <c r="G8" s="8">
        <v>3901820000000</v>
      </c>
      <c r="H8" s="4">
        <f t="shared" si="3"/>
        <v>0.15268259427651712</v>
      </c>
      <c r="I8" s="11">
        <f t="shared" ref="I8:I13" si="4">H8*100</f>
        <v>15.268259427651712</v>
      </c>
    </row>
    <row r="9" spans="1:12" x14ac:dyDescent="0.25">
      <c r="A9" s="3">
        <v>8</v>
      </c>
      <c r="B9" s="72"/>
      <c r="C9" s="75"/>
      <c r="D9" s="4" t="s">
        <v>3</v>
      </c>
      <c r="E9" s="7">
        <v>2024</v>
      </c>
      <c r="F9" s="26">
        <v>178640000000</v>
      </c>
      <c r="G9" s="8">
        <v>3634529000000</v>
      </c>
      <c r="H9" s="4">
        <f t="shared" si="3"/>
        <v>4.9150797806263205E-2</v>
      </c>
      <c r="I9" s="11">
        <f t="shared" si="4"/>
        <v>4.9150797806263204</v>
      </c>
    </row>
    <row r="10" spans="1:12" x14ac:dyDescent="0.25">
      <c r="A10" s="3">
        <v>9</v>
      </c>
      <c r="B10" s="70" t="s">
        <v>4</v>
      </c>
      <c r="C10" s="73" t="s">
        <v>52</v>
      </c>
      <c r="D10" s="4" t="s">
        <v>5</v>
      </c>
      <c r="E10" s="7">
        <v>2021</v>
      </c>
      <c r="F10" s="25">
        <v>100066615090</v>
      </c>
      <c r="G10" s="8">
        <v>1147260611703</v>
      </c>
      <c r="H10" s="4">
        <f t="shared" si="3"/>
        <v>8.7222217924365561E-2</v>
      </c>
      <c r="I10" s="11">
        <f t="shared" si="4"/>
        <v>8.7222217924365566</v>
      </c>
    </row>
    <row r="11" spans="1:12" x14ac:dyDescent="0.25">
      <c r="A11" s="3">
        <v>10</v>
      </c>
      <c r="B11" s="71"/>
      <c r="C11" s="74"/>
      <c r="D11" s="4" t="s">
        <v>5</v>
      </c>
      <c r="E11" s="7">
        <v>2022</v>
      </c>
      <c r="F11" s="25">
        <v>121257336904</v>
      </c>
      <c r="G11" s="8">
        <v>1074777460412</v>
      </c>
      <c r="H11" s="4">
        <f t="shared" si="3"/>
        <v>0.11282087815417882</v>
      </c>
      <c r="I11" s="11">
        <f t="shared" si="4"/>
        <v>11.282087815417881</v>
      </c>
    </row>
    <row r="12" spans="1:12" x14ac:dyDescent="0.25">
      <c r="A12" s="3">
        <v>11</v>
      </c>
      <c r="B12" s="71"/>
      <c r="C12" s="74"/>
      <c r="D12" s="4" t="s">
        <v>5</v>
      </c>
      <c r="E12" s="7">
        <v>2023</v>
      </c>
      <c r="F12" s="25">
        <v>127426464539</v>
      </c>
      <c r="G12" s="8">
        <v>1088726193209</v>
      </c>
      <c r="H12" s="4">
        <f t="shared" si="3"/>
        <v>0.11704179189756875</v>
      </c>
      <c r="I12" s="11">
        <f t="shared" si="4"/>
        <v>11.704179189756875</v>
      </c>
    </row>
    <row r="13" spans="1:12" x14ac:dyDescent="0.25">
      <c r="A13" s="3">
        <v>12</v>
      </c>
      <c r="B13" s="72"/>
      <c r="C13" s="75"/>
      <c r="D13" s="4" t="s">
        <v>5</v>
      </c>
      <c r="E13" s="7">
        <v>2024</v>
      </c>
      <c r="F13" s="26">
        <v>97110136525</v>
      </c>
      <c r="G13" s="8">
        <v>1083173624832</v>
      </c>
      <c r="H13" s="4">
        <f t="shared" si="3"/>
        <v>8.9653343008662859E-2</v>
      </c>
      <c r="I13" s="11">
        <f t="shared" si="4"/>
        <v>8.9653343008662851</v>
      </c>
    </row>
    <row r="14" spans="1:12" x14ac:dyDescent="0.25">
      <c r="A14" s="3">
        <v>13</v>
      </c>
      <c r="B14" s="70" t="s">
        <v>6</v>
      </c>
      <c r="C14" s="73">
        <v>33315</v>
      </c>
      <c r="D14" s="4" t="s">
        <v>7</v>
      </c>
      <c r="E14" s="7">
        <v>2021</v>
      </c>
      <c r="F14" s="25">
        <v>3619010000000</v>
      </c>
      <c r="G14" s="8">
        <v>35446051000000</v>
      </c>
      <c r="H14" s="4">
        <f>F14/G14</f>
        <v>0.10209910266167591</v>
      </c>
      <c r="I14" s="11">
        <f>H14*100</f>
        <v>10.20991026616759</v>
      </c>
    </row>
    <row r="15" spans="1:12" x14ac:dyDescent="0.25">
      <c r="A15" s="3">
        <v>14</v>
      </c>
      <c r="B15" s="71"/>
      <c r="C15" s="74"/>
      <c r="D15" s="4" t="s">
        <v>7</v>
      </c>
      <c r="E15" s="7">
        <v>2022</v>
      </c>
      <c r="F15" s="25">
        <v>2930357000000</v>
      </c>
      <c r="G15" s="8">
        <v>39847545000000</v>
      </c>
      <c r="H15" s="4">
        <f t="shared" ref="H15:H25" si="5">F15/G15</f>
        <v>7.353921050845165E-2</v>
      </c>
      <c r="I15" s="11">
        <f t="shared" ref="I15:I25" si="6">H15*100</f>
        <v>7.3539210508451651</v>
      </c>
    </row>
    <row r="16" spans="1:12" x14ac:dyDescent="0.25">
      <c r="A16" s="3">
        <v>15</v>
      </c>
      <c r="B16" s="71"/>
      <c r="C16" s="74"/>
      <c r="D16" s="4" t="s">
        <v>7</v>
      </c>
      <c r="E16" s="7">
        <v>2023</v>
      </c>
      <c r="F16" s="25">
        <v>2318088000000</v>
      </c>
      <c r="G16" s="8">
        <v>40970800000000</v>
      </c>
      <c r="H16" s="4">
        <f t="shared" si="5"/>
        <v>5.6579027014361447E-2</v>
      </c>
      <c r="I16" s="11">
        <f t="shared" si="6"/>
        <v>5.6579027014361447</v>
      </c>
    </row>
    <row r="17" spans="1:9" x14ac:dyDescent="0.25">
      <c r="A17" s="3">
        <v>16</v>
      </c>
      <c r="B17" s="72"/>
      <c r="C17" s="75"/>
      <c r="D17" s="4" t="s">
        <v>7</v>
      </c>
      <c r="E17" s="7">
        <v>2024</v>
      </c>
      <c r="F17" s="26">
        <v>3711601000000</v>
      </c>
      <c r="G17" s="8">
        <v>42791000000000</v>
      </c>
      <c r="H17" s="4">
        <f t="shared" si="5"/>
        <v>8.6737888808394295E-2</v>
      </c>
      <c r="I17" s="11">
        <f t="shared" si="6"/>
        <v>8.6737888808394299</v>
      </c>
    </row>
    <row r="18" spans="1:9" x14ac:dyDescent="0.25">
      <c r="A18" s="3">
        <v>17</v>
      </c>
      <c r="B18" s="70" t="s">
        <v>8</v>
      </c>
      <c r="C18" s="73">
        <v>39049</v>
      </c>
      <c r="D18" s="4" t="s">
        <v>9</v>
      </c>
      <c r="E18" s="7">
        <v>2021</v>
      </c>
      <c r="F18" s="25">
        <v>2212293000000</v>
      </c>
      <c r="G18" s="8">
        <v>6448014000000</v>
      </c>
      <c r="H18" s="4">
        <f t="shared" si="5"/>
        <v>0.34309680469056053</v>
      </c>
      <c r="I18" s="11">
        <f t="shared" si="6"/>
        <v>34.309680469056055</v>
      </c>
    </row>
    <row r="19" spans="1:9" x14ac:dyDescent="0.25">
      <c r="A19" s="3">
        <v>18</v>
      </c>
      <c r="B19" s="71"/>
      <c r="C19" s="74"/>
      <c r="D19" s="4" t="s">
        <v>9</v>
      </c>
      <c r="E19" s="7">
        <v>2022</v>
      </c>
      <c r="F19" s="25">
        <v>373978000000</v>
      </c>
      <c r="G19" s="8">
        <v>6833737000000</v>
      </c>
      <c r="H19" s="4">
        <f t="shared" si="5"/>
        <v>5.4725255010545475E-2</v>
      </c>
      <c r="I19" s="11">
        <f t="shared" si="6"/>
        <v>5.4725255010545473</v>
      </c>
    </row>
    <row r="20" spans="1:9" x14ac:dyDescent="0.25">
      <c r="A20" s="3">
        <v>19</v>
      </c>
      <c r="B20" s="71"/>
      <c r="C20" s="74"/>
      <c r="D20" s="4" t="s">
        <v>9</v>
      </c>
      <c r="E20" s="7">
        <v>2023</v>
      </c>
      <c r="F20" s="25">
        <v>401774000000</v>
      </c>
      <c r="G20" s="8">
        <v>6856338000000</v>
      </c>
      <c r="H20" s="4">
        <f t="shared" si="5"/>
        <v>5.8598919714868199E-2</v>
      </c>
      <c r="I20" s="11">
        <f t="shared" si="6"/>
        <v>5.8598919714868201</v>
      </c>
    </row>
    <row r="21" spans="1:9" x14ac:dyDescent="0.25">
      <c r="A21" s="3">
        <v>20</v>
      </c>
      <c r="B21" s="72"/>
      <c r="C21" s="75"/>
      <c r="D21" s="4" t="s">
        <v>9</v>
      </c>
      <c r="E21" s="7">
        <v>2024</v>
      </c>
      <c r="F21" s="26">
        <v>320155000000</v>
      </c>
      <c r="G21" s="8">
        <v>6706321000000</v>
      </c>
      <c r="H21" s="4">
        <f t="shared" si="5"/>
        <v>4.7739289544893544E-2</v>
      </c>
      <c r="I21" s="11">
        <f t="shared" si="6"/>
        <v>4.7739289544893548</v>
      </c>
    </row>
    <row r="22" spans="1:9" x14ac:dyDescent="0.25">
      <c r="A22" s="3">
        <v>21</v>
      </c>
      <c r="B22" s="70" t="s">
        <v>10</v>
      </c>
      <c r="C22" s="73">
        <v>43839</v>
      </c>
      <c r="D22" s="4" t="s">
        <v>11</v>
      </c>
      <c r="E22" s="7">
        <v>2021</v>
      </c>
      <c r="F22" s="25">
        <v>259650288797</v>
      </c>
      <c r="G22" s="8">
        <v>1753240850009</v>
      </c>
      <c r="H22" s="4">
        <f t="shared" si="5"/>
        <v>0.14809733003635361</v>
      </c>
      <c r="I22" s="11">
        <f t="shared" si="6"/>
        <v>14.809733003635362</v>
      </c>
    </row>
    <row r="23" spans="1:9" x14ac:dyDescent="0.25">
      <c r="A23" s="3">
        <v>22</v>
      </c>
      <c r="B23" s="71"/>
      <c r="C23" s="74"/>
      <c r="D23" s="4" t="s">
        <v>11</v>
      </c>
      <c r="E23" s="7">
        <v>2022</v>
      </c>
      <c r="F23" s="25">
        <v>252406668731</v>
      </c>
      <c r="G23" s="8">
        <v>1835253997038</v>
      </c>
      <c r="H23" s="4">
        <f t="shared" si="5"/>
        <v>0.13753228116564281</v>
      </c>
      <c r="I23" s="11">
        <f t="shared" si="6"/>
        <v>13.753228116564282</v>
      </c>
    </row>
    <row r="24" spans="1:9" x14ac:dyDescent="0.25">
      <c r="A24" s="3">
        <v>23</v>
      </c>
      <c r="B24" s="71"/>
      <c r="C24" s="74"/>
      <c r="D24" s="4" t="s">
        <v>11</v>
      </c>
      <c r="E24" s="7">
        <v>2023</v>
      </c>
      <c r="F24" s="25">
        <v>146138989067</v>
      </c>
      <c r="G24" s="8">
        <v>1842857630843</v>
      </c>
      <c r="H24" s="4">
        <f t="shared" si="5"/>
        <v>7.9300205626926218E-2</v>
      </c>
      <c r="I24" s="11">
        <f t="shared" si="6"/>
        <v>7.9300205626926221</v>
      </c>
    </row>
    <row r="25" spans="1:9" x14ac:dyDescent="0.25">
      <c r="A25" s="3">
        <v>24</v>
      </c>
      <c r="B25" s="72"/>
      <c r="C25" s="75"/>
      <c r="D25" s="4" t="s">
        <v>11</v>
      </c>
      <c r="E25" s="7">
        <v>2024</v>
      </c>
      <c r="F25" s="26">
        <v>214854888133</v>
      </c>
      <c r="G25" s="8">
        <v>2251264513082</v>
      </c>
      <c r="H25" s="4">
        <f t="shared" si="5"/>
        <v>9.5437425004697402E-2</v>
      </c>
      <c r="I25" s="11">
        <f t="shared" si="6"/>
        <v>9.5437425004697403</v>
      </c>
    </row>
    <row r="26" spans="1:9" x14ac:dyDescent="0.25">
      <c r="A26" s="3">
        <v>25</v>
      </c>
      <c r="B26" s="70" t="s">
        <v>12</v>
      </c>
      <c r="C26" s="73">
        <v>41439</v>
      </c>
      <c r="D26" s="4" t="s">
        <v>13</v>
      </c>
      <c r="E26" s="7">
        <v>2021</v>
      </c>
      <c r="F26" s="25">
        <v>739649000000</v>
      </c>
      <c r="G26" s="8">
        <v>13712160000000</v>
      </c>
      <c r="H26" s="4">
        <f>F26/G26</f>
        <v>5.3941100453903691E-2</v>
      </c>
      <c r="I26" s="11">
        <f>H26*100</f>
        <v>5.3941100453903692</v>
      </c>
    </row>
    <row r="27" spans="1:9" x14ac:dyDescent="0.25">
      <c r="A27" s="3">
        <v>26</v>
      </c>
      <c r="B27" s="71"/>
      <c r="C27" s="74"/>
      <c r="D27" s="4" t="s">
        <v>13</v>
      </c>
      <c r="E27" s="7">
        <v>2022</v>
      </c>
      <c r="F27" s="25">
        <v>1206587000000</v>
      </c>
      <c r="G27" s="8">
        <v>15357229000000</v>
      </c>
      <c r="H27" s="4">
        <f t="shared" ref="H27:H90" si="7">F27/G27</f>
        <v>7.8568015102203653E-2</v>
      </c>
      <c r="I27" s="11">
        <f t="shared" ref="I27:I90" si="8">H27*100</f>
        <v>7.8568015102203654</v>
      </c>
    </row>
    <row r="28" spans="1:9" x14ac:dyDescent="0.25">
      <c r="A28" s="3">
        <v>27</v>
      </c>
      <c r="B28" s="71"/>
      <c r="C28" s="74"/>
      <c r="D28" s="4" t="s">
        <v>13</v>
      </c>
      <c r="E28" s="7">
        <v>2023</v>
      </c>
      <c r="F28" s="25">
        <v>841665000000</v>
      </c>
      <c r="G28" s="8">
        <v>16178278000000</v>
      </c>
      <c r="H28" s="4">
        <f t="shared" si="7"/>
        <v>5.202438726791566E-2</v>
      </c>
      <c r="I28" s="11">
        <f t="shared" si="8"/>
        <v>5.2024387267915664</v>
      </c>
    </row>
    <row r="29" spans="1:9" x14ac:dyDescent="0.25">
      <c r="A29" s="3">
        <v>28</v>
      </c>
      <c r="B29" s="72"/>
      <c r="C29" s="75"/>
      <c r="D29" s="4" t="s">
        <v>13</v>
      </c>
      <c r="E29" s="7">
        <v>2024</v>
      </c>
      <c r="F29" s="26">
        <v>1141375000000</v>
      </c>
      <c r="G29" s="8">
        <v>17412416000000</v>
      </c>
      <c r="H29" s="4">
        <f t="shared" si="7"/>
        <v>6.5549490662295221E-2</v>
      </c>
      <c r="I29" s="11">
        <f t="shared" si="8"/>
        <v>6.554949066229522</v>
      </c>
    </row>
    <row r="30" spans="1:9" x14ac:dyDescent="0.25">
      <c r="A30" s="3">
        <v>29</v>
      </c>
      <c r="B30" s="70" t="s">
        <v>14</v>
      </c>
      <c r="C30" s="73">
        <v>44200</v>
      </c>
      <c r="D30" s="4" t="s">
        <v>15</v>
      </c>
      <c r="E30" s="7">
        <v>2021</v>
      </c>
      <c r="F30" s="25">
        <v>407516031006</v>
      </c>
      <c r="G30" s="8">
        <v>7934144926261</v>
      </c>
      <c r="H30" s="4">
        <f t="shared" si="7"/>
        <v>5.1362312485265342E-2</v>
      </c>
      <c r="I30" s="11">
        <f t="shared" si="8"/>
        <v>5.136231248526534</v>
      </c>
    </row>
    <row r="31" spans="1:9" x14ac:dyDescent="0.25">
      <c r="A31" s="3">
        <v>30</v>
      </c>
      <c r="B31" s="71"/>
      <c r="C31" s="74"/>
      <c r="D31" s="4" t="s">
        <v>15</v>
      </c>
      <c r="E31" s="7">
        <v>2022</v>
      </c>
      <c r="F31" s="25">
        <v>749310939262</v>
      </c>
      <c r="G31" s="8">
        <v>8624008934687</v>
      </c>
      <c r="H31" s="4">
        <f t="shared" si="7"/>
        <v>8.6886614443100127E-2</v>
      </c>
      <c r="I31" s="11">
        <f t="shared" si="8"/>
        <v>8.6886614443100125</v>
      </c>
    </row>
    <row r="32" spans="1:9" x14ac:dyDescent="0.25">
      <c r="A32" s="3">
        <v>31</v>
      </c>
      <c r="B32" s="71"/>
      <c r="C32" s="74"/>
      <c r="D32" s="4" t="s">
        <v>15</v>
      </c>
      <c r="E32" s="7">
        <v>2023</v>
      </c>
      <c r="F32" s="25">
        <v>161679000832</v>
      </c>
      <c r="G32" s="8">
        <v>8634035445735</v>
      </c>
      <c r="H32" s="4">
        <f t="shared" si="7"/>
        <v>1.8725774505809496E-2</v>
      </c>
      <c r="I32" s="11">
        <f t="shared" si="8"/>
        <v>1.8725774505809496</v>
      </c>
    </row>
    <row r="33" spans="1:9" x14ac:dyDescent="0.25">
      <c r="A33" s="3">
        <v>32</v>
      </c>
      <c r="B33" s="72"/>
      <c r="C33" s="75"/>
      <c r="D33" s="4" t="s">
        <v>15</v>
      </c>
      <c r="E33" s="7">
        <v>2024</v>
      </c>
      <c r="F33" s="26">
        <v>571454041781</v>
      </c>
      <c r="G33" s="8">
        <v>8816684323376</v>
      </c>
      <c r="H33" s="4">
        <f t="shared" si="7"/>
        <v>6.481507342458466E-2</v>
      </c>
      <c r="I33" s="11">
        <f t="shared" si="8"/>
        <v>6.4815073424584657</v>
      </c>
    </row>
    <row r="34" spans="1:9" x14ac:dyDescent="0.25">
      <c r="A34" s="3">
        <v>33</v>
      </c>
      <c r="B34" s="70" t="s">
        <v>16</v>
      </c>
      <c r="C34" s="73" t="s">
        <v>53</v>
      </c>
      <c r="D34" s="4" t="s">
        <v>17</v>
      </c>
      <c r="E34" s="7">
        <v>2021</v>
      </c>
      <c r="F34" s="25">
        <v>14269000000</v>
      </c>
      <c r="G34" s="8">
        <v>2034452000000</v>
      </c>
      <c r="H34" s="4">
        <f t="shared" si="7"/>
        <v>7.0136823085528684E-3</v>
      </c>
      <c r="I34" s="11">
        <f t="shared" si="8"/>
        <v>0.70136823085528688</v>
      </c>
    </row>
    <row r="35" spans="1:9" x14ac:dyDescent="0.25">
      <c r="A35" s="3">
        <v>34</v>
      </c>
      <c r="B35" s="71"/>
      <c r="C35" s="74"/>
      <c r="D35" s="4" t="s">
        <v>17</v>
      </c>
      <c r="E35" s="7">
        <v>2022</v>
      </c>
      <c r="F35" s="25">
        <v>75818000000</v>
      </c>
      <c r="G35" s="8">
        <v>2045406000000</v>
      </c>
      <c r="H35" s="4">
        <f t="shared" si="7"/>
        <v>3.7067457512102733E-2</v>
      </c>
      <c r="I35" s="11">
        <f t="shared" si="8"/>
        <v>3.7067457512102733</v>
      </c>
    </row>
    <row r="36" spans="1:9" x14ac:dyDescent="0.25">
      <c r="A36" s="3">
        <v>35</v>
      </c>
      <c r="B36" s="71"/>
      <c r="C36" s="74"/>
      <c r="D36" s="4" t="s">
        <v>17</v>
      </c>
      <c r="E36" s="7">
        <v>2023</v>
      </c>
      <c r="F36" s="25">
        <v>2386000000</v>
      </c>
      <c r="G36" s="8">
        <v>2118200000000</v>
      </c>
      <c r="H36" s="4">
        <f t="shared" si="7"/>
        <v>1.1264280993296195E-3</v>
      </c>
      <c r="I36" s="11">
        <f t="shared" si="8"/>
        <v>0.11264280993296194</v>
      </c>
    </row>
    <row r="37" spans="1:9" x14ac:dyDescent="0.25">
      <c r="A37" s="3">
        <v>36</v>
      </c>
      <c r="B37" s="72"/>
      <c r="C37" s="75"/>
      <c r="D37" s="4" t="s">
        <v>17</v>
      </c>
      <c r="E37" s="7">
        <v>2024</v>
      </c>
      <c r="F37" s="26">
        <v>62410000000</v>
      </c>
      <c r="G37" s="8">
        <v>2321244000000</v>
      </c>
      <c r="H37" s="4">
        <f t="shared" si="7"/>
        <v>2.6886445371533538E-2</v>
      </c>
      <c r="I37" s="11">
        <f t="shared" si="8"/>
        <v>2.6886445371533538</v>
      </c>
    </row>
    <row r="38" spans="1:9" x14ac:dyDescent="0.25">
      <c r="A38" s="3">
        <v>37</v>
      </c>
      <c r="B38" s="70" t="s">
        <v>18</v>
      </c>
      <c r="C38" s="73" t="s">
        <v>54</v>
      </c>
      <c r="D38" s="4" t="s">
        <v>19</v>
      </c>
      <c r="E38" s="7">
        <v>2021</v>
      </c>
      <c r="F38" s="25">
        <v>7900282000000</v>
      </c>
      <c r="G38" s="8">
        <v>118066628000000</v>
      </c>
      <c r="H38" s="4">
        <f t="shared" si="7"/>
        <v>6.6913759915291221E-2</v>
      </c>
      <c r="I38" s="11">
        <f t="shared" si="8"/>
        <v>6.6913759915291218</v>
      </c>
    </row>
    <row r="39" spans="1:9" x14ac:dyDescent="0.25">
      <c r="A39" s="3">
        <v>38</v>
      </c>
      <c r="B39" s="71"/>
      <c r="C39" s="74"/>
      <c r="D39" s="4" t="s">
        <v>19</v>
      </c>
      <c r="E39" s="7">
        <v>2022</v>
      </c>
      <c r="F39" s="25">
        <v>5722194000000</v>
      </c>
      <c r="G39" s="8">
        <v>115305536000000</v>
      </c>
      <c r="H39" s="4">
        <f t="shared" si="7"/>
        <v>4.9626359657180728E-2</v>
      </c>
      <c r="I39" s="11">
        <f t="shared" si="8"/>
        <v>4.9626359657180732</v>
      </c>
    </row>
    <row r="40" spans="1:9" x14ac:dyDescent="0.25">
      <c r="A40" s="3">
        <v>39</v>
      </c>
      <c r="B40" s="71"/>
      <c r="C40" s="74"/>
      <c r="D40" s="4" t="s">
        <v>19</v>
      </c>
      <c r="E40" s="7">
        <v>2023</v>
      </c>
      <c r="F40" s="25">
        <v>8465123000000</v>
      </c>
      <c r="G40" s="8">
        <v>119267076000000</v>
      </c>
      <c r="H40" s="4">
        <f t="shared" si="7"/>
        <v>7.0976192960410966E-2</v>
      </c>
      <c r="I40" s="11">
        <f t="shared" si="8"/>
        <v>7.0976192960410964</v>
      </c>
    </row>
    <row r="41" spans="1:9" x14ac:dyDescent="0.25">
      <c r="A41" s="3">
        <v>40</v>
      </c>
      <c r="B41" s="72"/>
      <c r="C41" s="75"/>
      <c r="D41" s="4" t="s">
        <v>19</v>
      </c>
      <c r="E41" s="7">
        <v>2024</v>
      </c>
      <c r="F41" s="26">
        <v>8813377000000</v>
      </c>
      <c r="G41" s="8">
        <v>126040905000000</v>
      </c>
      <c r="H41" s="4">
        <f t="shared" si="7"/>
        <v>6.9924735941875371E-2</v>
      </c>
      <c r="I41" s="11">
        <f t="shared" si="8"/>
        <v>6.9924735941875369</v>
      </c>
    </row>
    <row r="42" spans="1:9" x14ac:dyDescent="0.25">
      <c r="A42" s="3">
        <v>41</v>
      </c>
      <c r="B42" s="70" t="s">
        <v>20</v>
      </c>
      <c r="C42" s="73">
        <v>34529</v>
      </c>
      <c r="D42" s="4" t="s">
        <v>21</v>
      </c>
      <c r="E42" s="7">
        <v>2021</v>
      </c>
      <c r="F42" s="25">
        <v>11229695000000</v>
      </c>
      <c r="G42" s="8">
        <v>179356193000000</v>
      </c>
      <c r="H42" s="4">
        <f t="shared" si="7"/>
        <v>6.2611136042567545E-2</v>
      </c>
      <c r="I42" s="11">
        <f t="shared" si="8"/>
        <v>6.2611136042567548</v>
      </c>
    </row>
    <row r="43" spans="1:9" x14ac:dyDescent="0.25">
      <c r="A43" s="3">
        <v>42</v>
      </c>
      <c r="B43" s="71"/>
      <c r="C43" s="74"/>
      <c r="D43" s="4" t="s">
        <v>21</v>
      </c>
      <c r="E43" s="7">
        <v>2022</v>
      </c>
      <c r="F43" s="25">
        <v>9192569000000</v>
      </c>
      <c r="G43" s="8">
        <v>180433300000000</v>
      </c>
      <c r="H43" s="4">
        <f t="shared" si="7"/>
        <v>5.0947186578087306E-2</v>
      </c>
      <c r="I43" s="11">
        <f t="shared" si="8"/>
        <v>5.0947186578087305</v>
      </c>
    </row>
    <row r="44" spans="1:9" x14ac:dyDescent="0.25">
      <c r="A44" s="3">
        <v>43</v>
      </c>
      <c r="B44" s="71"/>
      <c r="C44" s="74"/>
      <c r="D44" s="4" t="s">
        <v>21</v>
      </c>
      <c r="E44" s="7">
        <v>2023</v>
      </c>
      <c r="F44" s="25">
        <v>11493733000000</v>
      </c>
      <c r="G44" s="8">
        <v>186587957000000</v>
      </c>
      <c r="H44" s="4">
        <f t="shared" si="7"/>
        <v>6.1599543640429057E-2</v>
      </c>
      <c r="I44" s="11">
        <f t="shared" si="8"/>
        <v>6.159954364042906</v>
      </c>
    </row>
    <row r="45" spans="1:9" x14ac:dyDescent="0.25">
      <c r="A45" s="3">
        <v>44</v>
      </c>
      <c r="B45" s="72"/>
      <c r="C45" s="75"/>
      <c r="D45" s="4" t="s">
        <v>21</v>
      </c>
      <c r="E45" s="7">
        <v>2024</v>
      </c>
      <c r="F45" s="26">
        <v>13077496000000</v>
      </c>
      <c r="G45" s="8">
        <v>201713313000000</v>
      </c>
      <c r="H45" s="4">
        <f t="shared" si="7"/>
        <v>6.4832091672600706E-2</v>
      </c>
      <c r="I45" s="11">
        <f t="shared" si="8"/>
        <v>6.4832091672600702</v>
      </c>
    </row>
    <row r="46" spans="1:9" x14ac:dyDescent="0.25">
      <c r="A46" s="3">
        <v>45</v>
      </c>
      <c r="B46" s="70" t="s">
        <v>22</v>
      </c>
      <c r="C46" s="73">
        <v>35251</v>
      </c>
      <c r="D46" s="4" t="s">
        <v>23</v>
      </c>
      <c r="E46" s="7">
        <v>2021</v>
      </c>
      <c r="F46" s="25">
        <v>990445000000</v>
      </c>
      <c r="G46" s="8">
        <v>11851182000000</v>
      </c>
      <c r="H46" s="4">
        <f t="shared" si="7"/>
        <v>8.3573520345903055E-2</v>
      </c>
      <c r="I46" s="11">
        <f t="shared" si="8"/>
        <v>8.3573520345903063</v>
      </c>
    </row>
    <row r="47" spans="1:9" x14ac:dyDescent="0.25">
      <c r="A47" s="3">
        <v>46</v>
      </c>
      <c r="B47" s="71"/>
      <c r="C47" s="74"/>
      <c r="D47" s="4" t="s">
        <v>23</v>
      </c>
      <c r="E47" s="7">
        <v>2022</v>
      </c>
      <c r="F47" s="25">
        <v>1035285000000</v>
      </c>
      <c r="G47" s="8">
        <v>12417013000000</v>
      </c>
      <c r="H47" s="4">
        <f t="shared" si="7"/>
        <v>8.3376332133984238E-2</v>
      </c>
      <c r="I47" s="11">
        <f t="shared" si="8"/>
        <v>8.3376332133984246</v>
      </c>
    </row>
    <row r="48" spans="1:9" x14ac:dyDescent="0.25">
      <c r="A48" s="3">
        <v>47</v>
      </c>
      <c r="B48" s="71"/>
      <c r="C48" s="74"/>
      <c r="D48" s="4" t="s">
        <v>23</v>
      </c>
      <c r="E48" s="7">
        <v>2023</v>
      </c>
      <c r="F48" s="25">
        <v>760673000000</v>
      </c>
      <c r="G48" s="8">
        <v>12514203000000</v>
      </c>
      <c r="H48" s="4">
        <f t="shared" si="7"/>
        <v>6.0784773908494211E-2</v>
      </c>
      <c r="I48" s="11">
        <f t="shared" si="8"/>
        <v>6.0784773908494207</v>
      </c>
    </row>
    <row r="49" spans="1:9" x14ac:dyDescent="0.25">
      <c r="A49" s="3">
        <v>48</v>
      </c>
      <c r="B49" s="72"/>
      <c r="C49" s="75"/>
      <c r="D49" s="4" t="s">
        <v>23</v>
      </c>
      <c r="E49" s="7">
        <v>2024</v>
      </c>
      <c r="F49" s="26">
        <v>1475654000000</v>
      </c>
      <c r="G49" s="8">
        <v>13841956000000</v>
      </c>
      <c r="H49" s="4">
        <f t="shared" si="7"/>
        <v>0.1066073320851475</v>
      </c>
      <c r="I49" s="11">
        <f t="shared" si="8"/>
        <v>10.660733208514749</v>
      </c>
    </row>
    <row r="50" spans="1:9" x14ac:dyDescent="0.25">
      <c r="A50" s="3">
        <v>49</v>
      </c>
      <c r="B50" s="70" t="s">
        <v>24</v>
      </c>
      <c r="C50" s="73">
        <v>38758</v>
      </c>
      <c r="D50" s="4" t="s">
        <v>25</v>
      </c>
      <c r="E50" s="7">
        <v>2021</v>
      </c>
      <c r="F50" s="25">
        <v>60376485000</v>
      </c>
      <c r="G50" s="8">
        <v>5436745210000</v>
      </c>
      <c r="H50" s="4">
        <f t="shared" si="7"/>
        <v>1.1105262922556564E-2</v>
      </c>
      <c r="I50" s="11">
        <f t="shared" si="8"/>
        <v>1.1105262922556562</v>
      </c>
    </row>
    <row r="51" spans="1:9" x14ac:dyDescent="0.25">
      <c r="A51" s="3">
        <v>50</v>
      </c>
      <c r="B51" s="71"/>
      <c r="C51" s="74"/>
      <c r="D51" s="4" t="s">
        <v>25</v>
      </c>
      <c r="E51" s="7">
        <v>2022</v>
      </c>
      <c r="F51" s="25">
        <v>26217657000</v>
      </c>
      <c r="G51" s="8">
        <v>5746998087000</v>
      </c>
      <c r="H51" s="4">
        <f t="shared" si="7"/>
        <v>4.5619741999402552E-3</v>
      </c>
      <c r="I51" s="11">
        <f t="shared" si="8"/>
        <v>0.45619741999402552</v>
      </c>
    </row>
    <row r="52" spans="1:9" x14ac:dyDescent="0.25">
      <c r="A52" s="3">
        <v>51</v>
      </c>
      <c r="B52" s="71"/>
      <c r="C52" s="74"/>
      <c r="D52" s="4" t="s">
        <v>25</v>
      </c>
      <c r="E52" s="7">
        <v>2023</v>
      </c>
      <c r="F52" s="25">
        <v>63162746000</v>
      </c>
      <c r="G52" s="8">
        <v>5517296880000</v>
      </c>
      <c r="H52" s="4">
        <f t="shared" si="7"/>
        <v>1.1448132550010613E-2</v>
      </c>
      <c r="I52" s="11">
        <f t="shared" si="8"/>
        <v>1.1448132550010612</v>
      </c>
    </row>
    <row r="53" spans="1:9" x14ac:dyDescent="0.25">
      <c r="A53" s="3">
        <v>52</v>
      </c>
      <c r="B53" s="72"/>
      <c r="C53" s="75"/>
      <c r="D53" s="4" t="s">
        <v>25</v>
      </c>
      <c r="E53" s="7">
        <v>2024</v>
      </c>
      <c r="F53" s="26">
        <v>487957583000</v>
      </c>
      <c r="G53" s="8">
        <v>5380045840000</v>
      </c>
      <c r="H53" s="4">
        <f t="shared" si="7"/>
        <v>9.0697662717312458E-2</v>
      </c>
      <c r="I53" s="11">
        <f t="shared" si="8"/>
        <v>9.0697662717312451</v>
      </c>
    </row>
    <row r="54" spans="1:9" x14ac:dyDescent="0.25">
      <c r="A54" s="3">
        <v>53</v>
      </c>
      <c r="B54" s="70" t="s">
        <v>26</v>
      </c>
      <c r="C54" s="73">
        <v>33058</v>
      </c>
      <c r="D54" s="4" t="s">
        <v>27</v>
      </c>
      <c r="E54" s="7">
        <v>2021</v>
      </c>
      <c r="F54" s="25">
        <v>1211052647953</v>
      </c>
      <c r="G54" s="8">
        <v>19917653265528</v>
      </c>
      <c r="H54" s="4">
        <f t="shared" si="7"/>
        <v>6.0802978734899468E-2</v>
      </c>
      <c r="I54" s="11">
        <f t="shared" si="8"/>
        <v>6.0802978734899469</v>
      </c>
    </row>
    <row r="55" spans="1:9" x14ac:dyDescent="0.25">
      <c r="A55" s="3">
        <v>54</v>
      </c>
      <c r="B55" s="71"/>
      <c r="C55" s="74"/>
      <c r="D55" s="4" t="s">
        <v>27</v>
      </c>
      <c r="E55" s="7">
        <v>2022</v>
      </c>
      <c r="F55" s="25">
        <v>1970064538149</v>
      </c>
      <c r="G55" s="8">
        <v>22276160695411</v>
      </c>
      <c r="H55" s="4">
        <f t="shared" si="7"/>
        <v>8.8438244142979405E-2</v>
      </c>
      <c r="I55" s="11">
        <f t="shared" si="8"/>
        <v>8.8438244142979414</v>
      </c>
    </row>
    <row r="56" spans="1:9" x14ac:dyDescent="0.25">
      <c r="A56" s="3">
        <v>55</v>
      </c>
      <c r="B56" s="71"/>
      <c r="C56" s="74"/>
      <c r="D56" s="4" t="s">
        <v>27</v>
      </c>
      <c r="E56" s="7">
        <v>2023</v>
      </c>
      <c r="F56" s="25">
        <v>3244872091221</v>
      </c>
      <c r="G56" s="8">
        <v>23870404962472</v>
      </c>
      <c r="H56" s="4">
        <f t="shared" si="7"/>
        <v>0.13593703568592344</v>
      </c>
      <c r="I56" s="11">
        <f t="shared" si="8"/>
        <v>13.593703568592344</v>
      </c>
    </row>
    <row r="57" spans="1:9" x14ac:dyDescent="0.25">
      <c r="A57" s="3">
        <v>56</v>
      </c>
      <c r="B57" s="72"/>
      <c r="C57" s="75"/>
      <c r="D57" s="4" t="s">
        <v>27</v>
      </c>
      <c r="E57" s="7">
        <v>2024</v>
      </c>
      <c r="F57" s="26">
        <v>3067667675407</v>
      </c>
      <c r="G57" s="8">
        <v>29728781933757</v>
      </c>
      <c r="H57" s="4">
        <f t="shared" si="7"/>
        <v>0.10318847513640196</v>
      </c>
      <c r="I57" s="11">
        <f t="shared" si="8"/>
        <v>10.318847513640197</v>
      </c>
    </row>
    <row r="58" spans="1:9" x14ac:dyDescent="0.25">
      <c r="A58" s="3">
        <v>57</v>
      </c>
      <c r="B58" s="70" t="s">
        <v>28</v>
      </c>
      <c r="C58" s="73">
        <v>44019</v>
      </c>
      <c r="D58" s="4" t="s">
        <v>29</v>
      </c>
      <c r="E58" s="7">
        <v>2021</v>
      </c>
      <c r="F58" s="25">
        <v>31335528055</v>
      </c>
      <c r="G58" s="8">
        <v>2497154377254</v>
      </c>
      <c r="H58" s="4">
        <f t="shared" si="7"/>
        <v>1.2548494534590275E-2</v>
      </c>
      <c r="I58" s="11">
        <f t="shared" si="8"/>
        <v>1.2548494534590275</v>
      </c>
    </row>
    <row r="59" spans="1:9" x14ac:dyDescent="0.25">
      <c r="A59" s="3">
        <v>58</v>
      </c>
      <c r="B59" s="71"/>
      <c r="C59" s="74"/>
      <c r="D59" s="4" t="s">
        <v>29</v>
      </c>
      <c r="E59" s="7">
        <v>2022</v>
      </c>
      <c r="F59" s="25">
        <v>167246545379</v>
      </c>
      <c r="G59" s="8">
        <v>2347517612881</v>
      </c>
      <c r="H59" s="4">
        <f t="shared" si="7"/>
        <v>7.1244000241491703E-2</v>
      </c>
      <c r="I59" s="11">
        <f t="shared" si="8"/>
        <v>7.1244000241491703</v>
      </c>
    </row>
    <row r="60" spans="1:9" x14ac:dyDescent="0.25">
      <c r="A60" s="3">
        <v>59</v>
      </c>
      <c r="B60" s="71"/>
      <c r="C60" s="74"/>
      <c r="D60" s="4" t="s">
        <v>29</v>
      </c>
      <c r="E60" s="7">
        <v>2023</v>
      </c>
      <c r="F60" s="25">
        <v>108056587588</v>
      </c>
      <c r="G60" s="8">
        <v>2591476467270</v>
      </c>
      <c r="H60" s="4">
        <f t="shared" si="7"/>
        <v>4.1696920250961257E-2</v>
      </c>
      <c r="I60" s="11">
        <f t="shared" si="8"/>
        <v>4.1696920250961256</v>
      </c>
    </row>
    <row r="61" spans="1:9" x14ac:dyDescent="0.25">
      <c r="A61" s="3">
        <v>60</v>
      </c>
      <c r="B61" s="72"/>
      <c r="C61" s="75"/>
      <c r="D61" s="4" t="s">
        <v>29</v>
      </c>
      <c r="E61" s="7">
        <v>2024</v>
      </c>
      <c r="F61" s="26">
        <v>79181162728</v>
      </c>
      <c r="G61" s="8">
        <v>2639198599962</v>
      </c>
      <c r="H61" s="4">
        <f t="shared" si="7"/>
        <v>3.0001972086958546E-2</v>
      </c>
      <c r="I61" s="11">
        <f t="shared" si="8"/>
        <v>3.0001972086958548</v>
      </c>
    </row>
    <row r="62" spans="1:9" x14ac:dyDescent="0.25">
      <c r="A62" s="3">
        <v>61</v>
      </c>
      <c r="B62" s="70" t="s">
        <v>30</v>
      </c>
      <c r="C62" s="73">
        <v>43794</v>
      </c>
      <c r="D62" s="4" t="s">
        <v>31</v>
      </c>
      <c r="E62" s="7">
        <v>2021</v>
      </c>
      <c r="F62" s="25">
        <v>213841959820</v>
      </c>
      <c r="G62" s="8">
        <v>3731907652769</v>
      </c>
      <c r="H62" s="4">
        <f t="shared" si="7"/>
        <v>5.7300978404793479E-2</v>
      </c>
      <c r="I62" s="11">
        <f t="shared" si="8"/>
        <v>5.7300978404793481</v>
      </c>
    </row>
    <row r="63" spans="1:9" x14ac:dyDescent="0.25">
      <c r="A63" s="3">
        <v>62</v>
      </c>
      <c r="B63" s="71"/>
      <c r="C63" s="74"/>
      <c r="D63" s="4" t="s">
        <v>31</v>
      </c>
      <c r="E63" s="7">
        <v>2022</v>
      </c>
      <c r="F63" s="25">
        <v>257682130697</v>
      </c>
      <c r="G63" s="8">
        <v>4140857067187</v>
      </c>
      <c r="H63" s="4">
        <f t="shared" si="7"/>
        <v>6.2229177804499942E-2</v>
      </c>
      <c r="I63" s="11">
        <f t="shared" si="8"/>
        <v>6.2229177804499942</v>
      </c>
    </row>
    <row r="64" spans="1:9" x14ac:dyDescent="0.25">
      <c r="A64" s="3">
        <v>63</v>
      </c>
      <c r="B64" s="71"/>
      <c r="C64" s="74"/>
      <c r="D64" s="4" t="s">
        <v>31</v>
      </c>
      <c r="E64" s="7">
        <v>2023</v>
      </c>
      <c r="F64" s="25">
        <v>549244004886</v>
      </c>
      <c r="G64" s="8">
        <v>4181183763101</v>
      </c>
      <c r="H64" s="4">
        <f t="shared" si="7"/>
        <v>0.13136088629566711</v>
      </c>
      <c r="I64" s="11">
        <f t="shared" si="8"/>
        <v>13.136088629566711</v>
      </c>
    </row>
    <row r="65" spans="1:9" x14ac:dyDescent="0.25">
      <c r="A65" s="3">
        <v>64</v>
      </c>
      <c r="B65" s="72"/>
      <c r="C65" s="75"/>
      <c r="D65" s="4" t="s">
        <v>31</v>
      </c>
      <c r="E65" s="7">
        <v>2024</v>
      </c>
      <c r="F65" s="26">
        <v>350647474271</v>
      </c>
      <c r="G65" s="8">
        <v>3950324909015</v>
      </c>
      <c r="H65" s="4">
        <f t="shared" si="7"/>
        <v>8.8764211133821075E-2</v>
      </c>
      <c r="I65" s="11">
        <f t="shared" si="8"/>
        <v>8.8764211133821078</v>
      </c>
    </row>
    <row r="66" spans="1:9" x14ac:dyDescent="0.25">
      <c r="A66" s="3">
        <v>65</v>
      </c>
      <c r="B66" s="70" t="s">
        <v>32</v>
      </c>
      <c r="C66" s="73">
        <v>40357</v>
      </c>
      <c r="D66" s="4" t="s">
        <v>33</v>
      </c>
      <c r="E66" s="7">
        <v>2021</v>
      </c>
      <c r="F66" s="25">
        <v>281340682456</v>
      </c>
      <c r="G66" s="8">
        <v>4452166671985</v>
      </c>
      <c r="H66" s="4">
        <f t="shared" si="7"/>
        <v>6.319185762436072E-2</v>
      </c>
      <c r="I66" s="11">
        <f t="shared" si="8"/>
        <v>6.3191857624360717</v>
      </c>
    </row>
    <row r="67" spans="1:9" x14ac:dyDescent="0.25">
      <c r="A67" s="3">
        <v>66</v>
      </c>
      <c r="B67" s="71"/>
      <c r="C67" s="74"/>
      <c r="D67" s="4" t="s">
        <v>33</v>
      </c>
      <c r="E67" s="7">
        <v>2022</v>
      </c>
      <c r="F67" s="25">
        <v>432247722254</v>
      </c>
      <c r="G67" s="8">
        <v>4130321616083</v>
      </c>
      <c r="H67" s="4">
        <f t="shared" si="7"/>
        <v>0.10465231583198674</v>
      </c>
      <c r="I67" s="11">
        <f t="shared" si="8"/>
        <v>10.465231583198674</v>
      </c>
    </row>
    <row r="68" spans="1:9" x14ac:dyDescent="0.25">
      <c r="A68" s="3">
        <v>67</v>
      </c>
      <c r="B68" s="71"/>
      <c r="C68" s="74"/>
      <c r="D68" s="4" t="s">
        <v>33</v>
      </c>
      <c r="E68" s="7">
        <v>2023</v>
      </c>
      <c r="F68" s="25">
        <v>333300420963</v>
      </c>
      <c r="G68" s="8">
        <v>3943518425042</v>
      </c>
      <c r="H68" s="4">
        <f t="shared" si="7"/>
        <v>8.4518540308189435E-2</v>
      </c>
      <c r="I68" s="11">
        <f t="shared" si="8"/>
        <v>8.4518540308189429</v>
      </c>
    </row>
    <row r="69" spans="1:9" x14ac:dyDescent="0.25">
      <c r="A69" s="3">
        <v>68</v>
      </c>
      <c r="B69" s="72"/>
      <c r="C69" s="75"/>
      <c r="D69" s="4" t="s">
        <v>33</v>
      </c>
      <c r="E69" s="7">
        <v>2024</v>
      </c>
      <c r="F69" s="26">
        <v>362195698480</v>
      </c>
      <c r="G69" s="8">
        <v>3746346988767</v>
      </c>
      <c r="H69" s="4">
        <f t="shared" si="7"/>
        <v>9.6679698801526673E-2</v>
      </c>
      <c r="I69" s="11">
        <f t="shared" si="8"/>
        <v>9.6679698801526666</v>
      </c>
    </row>
    <row r="70" spans="1:9" x14ac:dyDescent="0.25">
      <c r="A70" s="3">
        <v>69</v>
      </c>
      <c r="B70" s="70" t="s">
        <v>34</v>
      </c>
      <c r="C70" s="73">
        <v>39251</v>
      </c>
      <c r="D70" s="4" t="s">
        <v>35</v>
      </c>
      <c r="E70" s="7">
        <v>2021</v>
      </c>
      <c r="F70" s="25">
        <v>814715000000</v>
      </c>
      <c r="G70" s="8">
        <v>9751365000000</v>
      </c>
      <c r="H70" s="4">
        <f t="shared" si="7"/>
        <v>8.3548815986274741E-2</v>
      </c>
      <c r="I70" s="11">
        <f t="shared" si="8"/>
        <v>8.3548815986274736</v>
      </c>
    </row>
    <row r="71" spans="1:9" x14ac:dyDescent="0.25">
      <c r="A71" s="3">
        <v>70</v>
      </c>
      <c r="B71" s="71"/>
      <c r="C71" s="74"/>
      <c r="D71" s="4" t="s">
        <v>35</v>
      </c>
      <c r="E71" s="7">
        <v>2022</v>
      </c>
      <c r="F71" s="25">
        <v>1039443000000</v>
      </c>
      <c r="G71" s="8">
        <v>10243238000000</v>
      </c>
      <c r="H71" s="4">
        <f t="shared" si="7"/>
        <v>0.10147601764207763</v>
      </c>
      <c r="I71" s="11">
        <f t="shared" si="8"/>
        <v>10.147601764207764</v>
      </c>
    </row>
    <row r="72" spans="1:9" x14ac:dyDescent="0.25">
      <c r="A72" s="3">
        <v>71</v>
      </c>
      <c r="B72" s="71"/>
      <c r="C72" s="74"/>
      <c r="D72" s="4" t="s">
        <v>35</v>
      </c>
      <c r="E72" s="7">
        <v>2023</v>
      </c>
      <c r="F72" s="25">
        <v>440779000000</v>
      </c>
      <c r="G72" s="8">
        <v>10067533000000</v>
      </c>
      <c r="H72" s="4">
        <f t="shared" si="7"/>
        <v>4.3782225496554118E-2</v>
      </c>
      <c r="I72" s="11">
        <f t="shared" si="8"/>
        <v>4.3782225496554119</v>
      </c>
    </row>
    <row r="73" spans="1:9" x14ac:dyDescent="0.25">
      <c r="A73" s="3">
        <v>72</v>
      </c>
      <c r="B73" s="72"/>
      <c r="C73" s="75"/>
      <c r="D73" s="4" t="s">
        <v>35</v>
      </c>
      <c r="E73" s="7">
        <v>2024</v>
      </c>
      <c r="F73" s="26">
        <v>697484000000</v>
      </c>
      <c r="G73" s="8">
        <v>10702351000000</v>
      </c>
      <c r="H73" s="4">
        <f t="shared" si="7"/>
        <v>6.5171101190757058E-2</v>
      </c>
      <c r="I73" s="11">
        <f t="shared" si="8"/>
        <v>6.5171101190757055</v>
      </c>
    </row>
    <row r="74" spans="1:9" x14ac:dyDescent="0.25">
      <c r="A74" s="3">
        <v>73</v>
      </c>
      <c r="B74" s="70" t="s">
        <v>36</v>
      </c>
      <c r="C74" s="73" t="s">
        <v>55</v>
      </c>
      <c r="D74" s="4" t="s">
        <v>37</v>
      </c>
      <c r="E74" s="7">
        <v>2021</v>
      </c>
      <c r="F74" s="25">
        <v>1526870874000</v>
      </c>
      <c r="G74" s="8">
        <v>13850610076000</v>
      </c>
      <c r="H74" s="4">
        <f t="shared" si="7"/>
        <v>0.11023852852848155</v>
      </c>
      <c r="I74" s="11">
        <f t="shared" si="8"/>
        <v>11.023852852848155</v>
      </c>
    </row>
    <row r="75" spans="1:9" x14ac:dyDescent="0.25">
      <c r="A75" s="3">
        <v>74</v>
      </c>
      <c r="B75" s="71"/>
      <c r="C75" s="74"/>
      <c r="D75" s="4" t="s">
        <v>37</v>
      </c>
      <c r="E75" s="7">
        <v>2022</v>
      </c>
      <c r="F75" s="25">
        <v>1848118978000</v>
      </c>
      <c r="G75" s="8">
        <v>13969704123000</v>
      </c>
      <c r="H75" s="4">
        <f t="shared" si="7"/>
        <v>0.13229478317706242</v>
      </c>
      <c r="I75" s="11">
        <f t="shared" si="8"/>
        <v>13.229478317706242</v>
      </c>
    </row>
    <row r="76" spans="1:9" x14ac:dyDescent="0.25">
      <c r="A76" s="3">
        <v>75</v>
      </c>
      <c r="B76" s="71"/>
      <c r="C76" s="74"/>
      <c r="D76" s="4" t="s">
        <v>37</v>
      </c>
      <c r="E76" s="7">
        <v>2023</v>
      </c>
      <c r="F76" s="25">
        <v>518314064000</v>
      </c>
      <c r="G76" s="8">
        <v>11810444633000</v>
      </c>
      <c r="H76" s="4">
        <f t="shared" si="7"/>
        <v>4.3886075427825938E-2</v>
      </c>
      <c r="I76" s="11">
        <f t="shared" si="8"/>
        <v>4.3886075427825935</v>
      </c>
    </row>
    <row r="77" spans="1:9" x14ac:dyDescent="0.25">
      <c r="A77" s="3">
        <v>76</v>
      </c>
      <c r="B77" s="72"/>
      <c r="C77" s="75"/>
      <c r="D77" s="4" t="s">
        <v>37</v>
      </c>
      <c r="E77" s="7">
        <v>2024</v>
      </c>
      <c r="F77" s="26">
        <v>844691385000</v>
      </c>
      <c r="G77" s="8">
        <v>11764842337000</v>
      </c>
      <c r="H77" s="4">
        <f t="shared" si="7"/>
        <v>7.1797934966240595E-2</v>
      </c>
      <c r="I77" s="11">
        <f t="shared" si="8"/>
        <v>7.1797934966240593</v>
      </c>
    </row>
    <row r="78" spans="1:9" x14ac:dyDescent="0.25">
      <c r="A78" s="3">
        <v>77</v>
      </c>
      <c r="B78" s="70" t="s">
        <v>38</v>
      </c>
      <c r="C78" s="73" t="s">
        <v>56</v>
      </c>
      <c r="D78" s="4" t="s">
        <v>39</v>
      </c>
      <c r="E78" s="7">
        <v>2021</v>
      </c>
      <c r="F78" s="25">
        <v>617573766863</v>
      </c>
      <c r="G78" s="8">
        <v>3919243683748</v>
      </c>
      <c r="H78" s="4">
        <f t="shared" si="7"/>
        <v>0.15757473040625275</v>
      </c>
      <c r="I78" s="11">
        <f t="shared" si="8"/>
        <v>15.757473040625275</v>
      </c>
    </row>
    <row r="79" spans="1:9" x14ac:dyDescent="0.25">
      <c r="A79" s="3">
        <v>78</v>
      </c>
      <c r="B79" s="71"/>
      <c r="C79" s="74"/>
      <c r="D79" s="4" t="s">
        <v>39</v>
      </c>
      <c r="E79" s="7">
        <v>2022</v>
      </c>
      <c r="F79" s="25">
        <v>624524005786</v>
      </c>
      <c r="G79" s="8">
        <v>4590737849889</v>
      </c>
      <c r="H79" s="4">
        <f t="shared" si="7"/>
        <v>0.13604000624890844</v>
      </c>
      <c r="I79" s="11">
        <f t="shared" si="8"/>
        <v>13.604000624890844</v>
      </c>
    </row>
    <row r="80" spans="1:9" x14ac:dyDescent="0.25">
      <c r="A80" s="3">
        <v>79</v>
      </c>
      <c r="B80" s="71"/>
      <c r="C80" s="74"/>
      <c r="D80" s="4" t="s">
        <v>39</v>
      </c>
      <c r="E80" s="7">
        <v>2023</v>
      </c>
      <c r="F80" s="25">
        <v>917794022711</v>
      </c>
      <c r="G80" s="8">
        <v>5482234635262</v>
      </c>
      <c r="H80" s="4">
        <f t="shared" si="7"/>
        <v>0.16741239362644281</v>
      </c>
      <c r="I80" s="11">
        <f t="shared" si="8"/>
        <v>16.741239362644279</v>
      </c>
    </row>
    <row r="81" spans="1:9" x14ac:dyDescent="0.25">
      <c r="A81" s="3">
        <v>80</v>
      </c>
      <c r="B81" s="72"/>
      <c r="C81" s="75"/>
      <c r="D81" s="4" t="s">
        <v>39</v>
      </c>
      <c r="E81" s="7">
        <v>2024</v>
      </c>
      <c r="F81" s="26">
        <v>1314430773948</v>
      </c>
      <c r="G81" s="8">
        <v>6762107188564</v>
      </c>
      <c r="H81" s="4">
        <f t="shared" si="7"/>
        <v>0.19438183058839273</v>
      </c>
      <c r="I81" s="11">
        <f t="shared" si="8"/>
        <v>19.438183058839272</v>
      </c>
    </row>
    <row r="82" spans="1:9" x14ac:dyDescent="0.25">
      <c r="A82" s="3">
        <v>81</v>
      </c>
      <c r="B82" s="70" t="s">
        <v>57</v>
      </c>
      <c r="C82" s="73">
        <v>44298</v>
      </c>
      <c r="D82" s="4" t="s">
        <v>58</v>
      </c>
      <c r="E82" s="7">
        <v>2021</v>
      </c>
      <c r="F82" s="25">
        <v>1198747000000</v>
      </c>
      <c r="G82" s="8">
        <v>12446326000000</v>
      </c>
      <c r="H82" s="4">
        <f t="shared" si="7"/>
        <v>9.6313321698306795E-2</v>
      </c>
      <c r="I82" s="11">
        <f t="shared" si="8"/>
        <v>9.6313321698306797</v>
      </c>
    </row>
    <row r="83" spans="1:9" x14ac:dyDescent="0.25">
      <c r="A83" s="3">
        <v>82</v>
      </c>
      <c r="B83" s="71"/>
      <c r="C83" s="74"/>
      <c r="D83" s="4" t="s">
        <v>58</v>
      </c>
      <c r="E83" s="7">
        <v>2022</v>
      </c>
      <c r="F83" s="25">
        <v>3088745000000</v>
      </c>
      <c r="G83" s="8">
        <v>14526124000000</v>
      </c>
      <c r="H83" s="4">
        <f t="shared" si="7"/>
        <v>0.21263380375935109</v>
      </c>
      <c r="I83" s="11">
        <f t="shared" si="8"/>
        <v>21.26338037593511</v>
      </c>
    </row>
    <row r="84" spans="1:9" x14ac:dyDescent="0.25">
      <c r="A84" s="3">
        <v>83</v>
      </c>
      <c r="B84" s="71"/>
      <c r="C84" s="74"/>
      <c r="D84" s="4" t="s">
        <v>58</v>
      </c>
      <c r="E84" s="7">
        <v>2023</v>
      </c>
      <c r="F84" s="25">
        <v>1661258000000</v>
      </c>
      <c r="G84" s="8">
        <v>13867387000000</v>
      </c>
      <c r="H84" s="4">
        <f t="shared" si="7"/>
        <v>0.11979603655685098</v>
      </c>
      <c r="I84" s="11">
        <f t="shared" si="8"/>
        <v>11.979603655685098</v>
      </c>
    </row>
    <row r="85" spans="1:9" x14ac:dyDescent="0.25">
      <c r="A85" s="3">
        <v>84</v>
      </c>
      <c r="B85" s="72"/>
      <c r="C85" s="75"/>
      <c r="D85" s="4" t="s">
        <v>58</v>
      </c>
      <c r="E85" s="7">
        <v>2024</v>
      </c>
      <c r="F85" s="26">
        <v>3240599000000</v>
      </c>
      <c r="G85" s="8">
        <v>14307265000000</v>
      </c>
      <c r="H85" s="4">
        <f t="shared" si="7"/>
        <v>0.22650024305833436</v>
      </c>
      <c r="I85" s="11">
        <f t="shared" si="8"/>
        <v>22.650024305833437</v>
      </c>
    </row>
    <row r="86" spans="1:9" x14ac:dyDescent="0.25">
      <c r="A86" s="3">
        <v>85</v>
      </c>
      <c r="B86" s="70" t="s">
        <v>40</v>
      </c>
      <c r="C86" s="73">
        <v>36570</v>
      </c>
      <c r="D86" s="4" t="s">
        <v>41</v>
      </c>
      <c r="E86" s="7">
        <v>2021</v>
      </c>
      <c r="F86" s="25">
        <v>791916000000</v>
      </c>
      <c r="G86" s="8">
        <v>21084017000000</v>
      </c>
      <c r="H86" s="4">
        <f t="shared" si="7"/>
        <v>3.7560015247568808E-2</v>
      </c>
      <c r="I86" s="11">
        <f t="shared" si="8"/>
        <v>3.756001524756881</v>
      </c>
    </row>
    <row r="87" spans="1:9" x14ac:dyDescent="0.25">
      <c r="A87" s="3">
        <v>86</v>
      </c>
      <c r="B87" s="71"/>
      <c r="C87" s="74"/>
      <c r="D87" s="4" t="s">
        <v>41</v>
      </c>
      <c r="E87" s="7">
        <v>2022</v>
      </c>
      <c r="F87" s="25">
        <v>801440000000</v>
      </c>
      <c r="G87" s="8">
        <v>23673644000000</v>
      </c>
      <c r="H87" s="4">
        <f t="shared" si="7"/>
        <v>3.3853681334398707E-2</v>
      </c>
      <c r="I87" s="11">
        <f t="shared" si="8"/>
        <v>3.3853681334398709</v>
      </c>
    </row>
    <row r="88" spans="1:9" x14ac:dyDescent="0.25">
      <c r="A88" s="3">
        <v>87</v>
      </c>
      <c r="B88" s="71"/>
      <c r="C88" s="74"/>
      <c r="D88" s="4" t="s">
        <v>41</v>
      </c>
      <c r="E88" s="7">
        <v>2023</v>
      </c>
      <c r="F88" s="25">
        <v>612218000000</v>
      </c>
      <c r="G88" s="8">
        <v>25883325000000</v>
      </c>
      <c r="H88" s="4">
        <f t="shared" si="7"/>
        <v>2.3652988941722131E-2</v>
      </c>
      <c r="I88" s="11">
        <f t="shared" si="8"/>
        <v>2.3652988941722128</v>
      </c>
    </row>
    <row r="89" spans="1:9" x14ac:dyDescent="0.25">
      <c r="A89" s="3">
        <v>88</v>
      </c>
      <c r="B89" s="72"/>
      <c r="C89" s="75"/>
      <c r="D89" s="4" t="s">
        <v>41</v>
      </c>
      <c r="E89" s="7">
        <v>2024</v>
      </c>
      <c r="F89" s="26">
        <v>701020000000</v>
      </c>
      <c r="G89" s="8">
        <v>27763549000000</v>
      </c>
      <c r="H89" s="4">
        <f t="shared" si="7"/>
        <v>2.5249653781654498E-2</v>
      </c>
      <c r="I89" s="11">
        <f t="shared" si="8"/>
        <v>2.52496537816545</v>
      </c>
    </row>
    <row r="90" spans="1:9" x14ac:dyDescent="0.25">
      <c r="A90" s="3">
        <v>89</v>
      </c>
      <c r="B90" s="70" t="s">
        <v>42</v>
      </c>
      <c r="C90" s="73">
        <v>33035</v>
      </c>
      <c r="D90" s="4" t="s">
        <v>43</v>
      </c>
      <c r="E90" s="7">
        <v>2021</v>
      </c>
      <c r="F90" s="25">
        <v>481109483989</v>
      </c>
      <c r="G90" s="8">
        <v>3403961007490</v>
      </c>
      <c r="H90" s="4">
        <f t="shared" si="7"/>
        <v>0.14133813017551536</v>
      </c>
      <c r="I90" s="11">
        <f t="shared" si="8"/>
        <v>14.133813017551535</v>
      </c>
    </row>
    <row r="91" spans="1:9" x14ac:dyDescent="0.25">
      <c r="A91" s="3">
        <v>90</v>
      </c>
      <c r="B91" s="71"/>
      <c r="C91" s="74"/>
      <c r="D91" s="4" t="s">
        <v>43</v>
      </c>
      <c r="E91" s="7">
        <v>2022</v>
      </c>
      <c r="F91" s="25">
        <v>478266312889</v>
      </c>
      <c r="G91" s="8">
        <v>4181760862637</v>
      </c>
      <c r="H91" s="4">
        <f t="shared" ref="H91:H97" si="9">F91/G91</f>
        <v>0.1143695989797483</v>
      </c>
      <c r="I91" s="11">
        <f t="shared" ref="I91:I97" si="10">H91*100</f>
        <v>11.43695989797483</v>
      </c>
    </row>
    <row r="92" spans="1:9" x14ac:dyDescent="0.25">
      <c r="A92" s="3">
        <v>91</v>
      </c>
      <c r="B92" s="71"/>
      <c r="C92" s="74"/>
      <c r="D92" s="4" t="s">
        <v>43</v>
      </c>
      <c r="E92" s="7">
        <v>2023</v>
      </c>
      <c r="F92" s="25">
        <v>441099000000</v>
      </c>
      <c r="G92" s="8">
        <v>4566006000000</v>
      </c>
      <c r="H92" s="4">
        <f t="shared" si="9"/>
        <v>9.6604997890935754E-2</v>
      </c>
      <c r="I92" s="11">
        <f t="shared" si="10"/>
        <v>9.660499789093576</v>
      </c>
    </row>
    <row r="93" spans="1:9" x14ac:dyDescent="0.25">
      <c r="A93" s="3">
        <v>92</v>
      </c>
      <c r="B93" s="72"/>
      <c r="C93" s="75"/>
      <c r="D93" s="4" t="s">
        <v>43</v>
      </c>
      <c r="E93" s="7">
        <v>2024</v>
      </c>
      <c r="F93" s="26">
        <v>402417000000</v>
      </c>
      <c r="G93" s="8">
        <v>4676250000000</v>
      </c>
      <c r="H93" s="4">
        <f t="shared" si="9"/>
        <v>8.6055493183640738E-2</v>
      </c>
      <c r="I93" s="11">
        <f t="shared" si="10"/>
        <v>8.6055493183640746</v>
      </c>
    </row>
    <row r="94" spans="1:9" x14ac:dyDescent="0.25">
      <c r="A94" s="3">
        <v>93</v>
      </c>
      <c r="B94" s="70" t="s">
        <v>44</v>
      </c>
      <c r="C94" s="73">
        <v>33056</v>
      </c>
      <c r="D94" s="4" t="s">
        <v>45</v>
      </c>
      <c r="E94" s="7">
        <v>2021</v>
      </c>
      <c r="F94" s="25">
        <v>1276793000000</v>
      </c>
      <c r="G94" s="8">
        <v>7406856000000</v>
      </c>
      <c r="H94" s="4">
        <f t="shared" si="9"/>
        <v>0.1723798869587852</v>
      </c>
      <c r="I94" s="11">
        <f t="shared" si="10"/>
        <v>17.237988695878521</v>
      </c>
    </row>
    <row r="95" spans="1:9" x14ac:dyDescent="0.25">
      <c r="A95" s="3">
        <v>94</v>
      </c>
      <c r="B95" s="71"/>
      <c r="C95" s="74"/>
      <c r="D95" s="4" t="s">
        <v>45</v>
      </c>
      <c r="E95" s="7">
        <v>2022</v>
      </c>
      <c r="F95" s="25">
        <v>965486000000</v>
      </c>
      <c r="G95" s="8">
        <v>7376375000000</v>
      </c>
      <c r="H95" s="4">
        <f t="shared" si="9"/>
        <v>0.13088895290708513</v>
      </c>
      <c r="I95" s="11">
        <f t="shared" si="10"/>
        <v>13.088895290708514</v>
      </c>
    </row>
    <row r="96" spans="1:9" x14ac:dyDescent="0.25">
      <c r="A96" s="3">
        <v>95</v>
      </c>
      <c r="B96" s="71"/>
      <c r="C96" s="74"/>
      <c r="D96" s="4" t="s">
        <v>45</v>
      </c>
      <c r="E96" s="7">
        <v>2023</v>
      </c>
      <c r="F96" s="25">
        <v>1186161000000</v>
      </c>
      <c r="G96" s="8">
        <v>7523956000000</v>
      </c>
      <c r="H96" s="4">
        <f t="shared" si="9"/>
        <v>0.15765124091634772</v>
      </c>
      <c r="I96" s="11">
        <f t="shared" si="10"/>
        <v>15.765124091634771</v>
      </c>
    </row>
    <row r="97" spans="1:9" x14ac:dyDescent="0.25">
      <c r="A97" s="3">
        <v>96</v>
      </c>
      <c r="B97" s="72"/>
      <c r="C97" s="75"/>
      <c r="D97" s="4" t="s">
        <v>45</v>
      </c>
      <c r="E97" s="7">
        <v>2024</v>
      </c>
      <c r="F97" s="26">
        <v>1153916000000</v>
      </c>
      <c r="G97" s="8">
        <v>8461365000000</v>
      </c>
      <c r="H97" s="4">
        <f t="shared" si="9"/>
        <v>0.13637468659016599</v>
      </c>
      <c r="I97" s="11">
        <f t="shared" si="10"/>
        <v>13.6374686590166</v>
      </c>
    </row>
  </sheetData>
  <mergeCells count="49">
    <mergeCell ref="C42:C45"/>
    <mergeCell ref="C38:C41"/>
    <mergeCell ref="C34:C37"/>
    <mergeCell ref="C30:C33"/>
    <mergeCell ref="C26:C29"/>
    <mergeCell ref="B86:B89"/>
    <mergeCell ref="B90:B93"/>
    <mergeCell ref="B94:B97"/>
    <mergeCell ref="C94:C97"/>
    <mergeCell ref="C86:C89"/>
    <mergeCell ref="C90:C93"/>
    <mergeCell ref="B66:B69"/>
    <mergeCell ref="B70:B73"/>
    <mergeCell ref="B74:B77"/>
    <mergeCell ref="B78:B81"/>
    <mergeCell ref="B82:B85"/>
    <mergeCell ref="C82:C85"/>
    <mergeCell ref="C78:C81"/>
    <mergeCell ref="C74:C77"/>
    <mergeCell ref="C70:C73"/>
    <mergeCell ref="C66:C69"/>
    <mergeCell ref="C62:C65"/>
    <mergeCell ref="C58:C61"/>
    <mergeCell ref="C22:C25"/>
    <mergeCell ref="B26:B29"/>
    <mergeCell ref="B30:B33"/>
    <mergeCell ref="B34:B37"/>
    <mergeCell ref="B38:B41"/>
    <mergeCell ref="B42:B45"/>
    <mergeCell ref="B46:B49"/>
    <mergeCell ref="B50:B53"/>
    <mergeCell ref="B54:B57"/>
    <mergeCell ref="B58:B61"/>
    <mergeCell ref="B62:B65"/>
    <mergeCell ref="C54:C57"/>
    <mergeCell ref="C50:C53"/>
    <mergeCell ref="C46:C49"/>
    <mergeCell ref="K2:L3"/>
    <mergeCell ref="B14:B17"/>
    <mergeCell ref="B18:B21"/>
    <mergeCell ref="B22:B25"/>
    <mergeCell ref="B2:B5"/>
    <mergeCell ref="B6:B9"/>
    <mergeCell ref="B10:B13"/>
    <mergeCell ref="C2:C5"/>
    <mergeCell ref="C6:C9"/>
    <mergeCell ref="C10:C13"/>
    <mergeCell ref="C14:C17"/>
    <mergeCell ref="C18:C21"/>
  </mergeCells>
  <phoneticPr fontId="4" type="noConversion"/>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C6976D-E6CA-42BB-A494-1903D7707D2B}">
  <sheetPr>
    <tabColor rgb="FFFFFF00"/>
  </sheetPr>
  <dimension ref="A2:K98"/>
  <sheetViews>
    <sheetView workbookViewId="0">
      <selection activeCell="F3" sqref="F3"/>
    </sheetView>
  </sheetViews>
  <sheetFormatPr defaultRowHeight="15" x14ac:dyDescent="0.25"/>
  <cols>
    <col min="2" max="2" width="11.85546875" bestFit="1" customWidth="1"/>
    <col min="4" max="4" width="21.140625" bestFit="1" customWidth="1"/>
    <col min="5" max="5" width="21.85546875" bestFit="1" customWidth="1"/>
  </cols>
  <sheetData>
    <row r="2" spans="1:11" ht="15.75" thickBot="1" x14ac:dyDescent="0.3">
      <c r="A2" s="6" t="s">
        <v>48</v>
      </c>
      <c r="B2" s="6" t="s">
        <v>46</v>
      </c>
      <c r="C2" s="6" t="s">
        <v>60</v>
      </c>
      <c r="D2" s="6" t="s">
        <v>80</v>
      </c>
      <c r="E2" s="6" t="s">
        <v>81</v>
      </c>
      <c r="F2" s="6" t="s">
        <v>82</v>
      </c>
      <c r="G2" s="6" t="s">
        <v>96</v>
      </c>
      <c r="I2" s="45" t="s">
        <v>116</v>
      </c>
      <c r="J2" s="45"/>
    </row>
    <row r="3" spans="1:11" x14ac:dyDescent="0.25">
      <c r="A3" s="3">
        <v>1</v>
      </c>
      <c r="B3" s="46" t="s">
        <v>0</v>
      </c>
      <c r="C3" s="7">
        <v>2021</v>
      </c>
      <c r="D3" s="3">
        <v>2</v>
      </c>
      <c r="E3" s="3">
        <v>4</v>
      </c>
      <c r="F3" s="3">
        <f>D3/E3</f>
        <v>0.5</v>
      </c>
      <c r="G3" s="24">
        <f>F3*100</f>
        <v>50</v>
      </c>
      <c r="I3" s="66"/>
      <c r="J3" s="76"/>
      <c r="K3" s="67"/>
    </row>
    <row r="4" spans="1:11" ht="15.75" thickBot="1" x14ac:dyDescent="0.3">
      <c r="A4" s="3">
        <v>2</v>
      </c>
      <c r="B4" s="46"/>
      <c r="C4" s="7">
        <v>2022</v>
      </c>
      <c r="D4" s="3">
        <v>2</v>
      </c>
      <c r="E4" s="3">
        <v>4</v>
      </c>
      <c r="F4" s="3">
        <f t="shared" ref="F4:F6" si="0">D4/E4</f>
        <v>0.5</v>
      </c>
      <c r="G4" s="24">
        <f t="shared" ref="G4:G67" si="1">F4*100</f>
        <v>50</v>
      </c>
      <c r="I4" s="68"/>
      <c r="J4" s="77"/>
      <c r="K4" s="69"/>
    </row>
    <row r="5" spans="1:11" x14ac:dyDescent="0.25">
      <c r="A5" s="3">
        <v>3</v>
      </c>
      <c r="B5" s="46"/>
      <c r="C5" s="7">
        <v>2023</v>
      </c>
      <c r="D5" s="3">
        <v>2</v>
      </c>
      <c r="E5" s="3">
        <v>4</v>
      </c>
      <c r="F5" s="3">
        <f t="shared" si="0"/>
        <v>0.5</v>
      </c>
      <c r="G5" s="24">
        <f t="shared" si="1"/>
        <v>50</v>
      </c>
    </row>
    <row r="6" spans="1:11" x14ac:dyDescent="0.25">
      <c r="A6" s="3">
        <v>4</v>
      </c>
      <c r="B6" s="46"/>
      <c r="C6" s="7">
        <v>2024</v>
      </c>
      <c r="D6" s="3">
        <v>2</v>
      </c>
      <c r="E6" s="3">
        <v>4</v>
      </c>
      <c r="F6" s="3">
        <f t="shared" si="0"/>
        <v>0.5</v>
      </c>
      <c r="G6" s="24">
        <f t="shared" si="1"/>
        <v>50</v>
      </c>
    </row>
    <row r="7" spans="1:11" x14ac:dyDescent="0.25">
      <c r="A7" s="3">
        <v>5</v>
      </c>
      <c r="B7" s="46" t="s">
        <v>2</v>
      </c>
      <c r="C7" s="7">
        <v>2021</v>
      </c>
      <c r="D7" s="3">
        <v>1</v>
      </c>
      <c r="E7" s="3">
        <v>3</v>
      </c>
      <c r="F7" s="3">
        <f t="shared" ref="F7:F72" si="2">D7/E7</f>
        <v>0.33333333333333331</v>
      </c>
      <c r="G7" s="24">
        <f t="shared" si="1"/>
        <v>33.333333333333329</v>
      </c>
    </row>
    <row r="8" spans="1:11" x14ac:dyDescent="0.25">
      <c r="A8" s="3">
        <v>6</v>
      </c>
      <c r="B8" s="46"/>
      <c r="C8" s="7">
        <v>2022</v>
      </c>
      <c r="D8" s="3">
        <v>1</v>
      </c>
      <c r="E8" s="3">
        <v>3</v>
      </c>
      <c r="F8" s="3">
        <f t="shared" si="2"/>
        <v>0.33333333333333331</v>
      </c>
      <c r="G8" s="24">
        <f t="shared" si="1"/>
        <v>33.333333333333329</v>
      </c>
    </row>
    <row r="9" spans="1:11" x14ac:dyDescent="0.25">
      <c r="A9" s="3">
        <v>7</v>
      </c>
      <c r="B9" s="46"/>
      <c r="C9" s="7">
        <v>2023</v>
      </c>
      <c r="D9" s="3">
        <v>2</v>
      </c>
      <c r="E9" s="3">
        <v>4</v>
      </c>
      <c r="F9" s="3">
        <f t="shared" si="2"/>
        <v>0.5</v>
      </c>
      <c r="G9" s="24">
        <f t="shared" si="1"/>
        <v>50</v>
      </c>
    </row>
    <row r="10" spans="1:11" x14ac:dyDescent="0.25">
      <c r="A10" s="3">
        <v>8</v>
      </c>
      <c r="B10" s="46"/>
      <c r="C10" s="7">
        <v>2024</v>
      </c>
      <c r="D10" s="3">
        <v>2</v>
      </c>
      <c r="E10" s="3">
        <v>4</v>
      </c>
      <c r="F10" s="3">
        <f t="shared" si="2"/>
        <v>0.5</v>
      </c>
      <c r="G10" s="24">
        <f t="shared" si="1"/>
        <v>50</v>
      </c>
    </row>
    <row r="11" spans="1:11" x14ac:dyDescent="0.25">
      <c r="A11" s="3">
        <v>9</v>
      </c>
      <c r="B11" s="46" t="s">
        <v>4</v>
      </c>
      <c r="C11" s="7">
        <v>2021</v>
      </c>
      <c r="D11" s="3">
        <v>1</v>
      </c>
      <c r="E11" s="3">
        <v>3</v>
      </c>
      <c r="F11" s="3">
        <f t="shared" si="2"/>
        <v>0.33333333333333331</v>
      </c>
      <c r="G11" s="24">
        <f t="shared" si="1"/>
        <v>33.333333333333329</v>
      </c>
    </row>
    <row r="12" spans="1:11" x14ac:dyDescent="0.25">
      <c r="A12" s="3">
        <v>10</v>
      </c>
      <c r="B12" s="46"/>
      <c r="C12" s="7">
        <v>2022</v>
      </c>
      <c r="D12" s="3">
        <v>1</v>
      </c>
      <c r="E12" s="3">
        <v>2</v>
      </c>
      <c r="F12" s="3">
        <f t="shared" si="2"/>
        <v>0.5</v>
      </c>
      <c r="G12" s="24">
        <f t="shared" si="1"/>
        <v>50</v>
      </c>
    </row>
    <row r="13" spans="1:11" x14ac:dyDescent="0.25">
      <c r="A13" s="3">
        <v>11</v>
      </c>
      <c r="B13" s="46"/>
      <c r="C13" s="7">
        <v>2023</v>
      </c>
      <c r="D13" s="3">
        <v>1</v>
      </c>
      <c r="E13" s="3">
        <v>2</v>
      </c>
      <c r="F13" s="3">
        <f t="shared" si="2"/>
        <v>0.5</v>
      </c>
      <c r="G13" s="24">
        <f t="shared" si="1"/>
        <v>50</v>
      </c>
    </row>
    <row r="14" spans="1:11" x14ac:dyDescent="0.25">
      <c r="A14" s="3">
        <v>12</v>
      </c>
      <c r="B14" s="46"/>
      <c r="C14" s="7">
        <v>2024</v>
      </c>
      <c r="D14" s="3">
        <v>1</v>
      </c>
      <c r="E14" s="3">
        <v>2</v>
      </c>
      <c r="F14" s="3">
        <f t="shared" si="2"/>
        <v>0.5</v>
      </c>
      <c r="G14" s="24">
        <f t="shared" si="1"/>
        <v>50</v>
      </c>
    </row>
    <row r="15" spans="1:11" x14ac:dyDescent="0.25">
      <c r="A15" s="3">
        <v>13</v>
      </c>
      <c r="B15" s="46" t="s">
        <v>6</v>
      </c>
      <c r="C15" s="7">
        <v>2021</v>
      </c>
      <c r="D15" s="3">
        <v>1</v>
      </c>
      <c r="E15" s="3">
        <v>3</v>
      </c>
      <c r="F15" s="3">
        <f t="shared" si="2"/>
        <v>0.33333333333333331</v>
      </c>
      <c r="G15" s="24">
        <f t="shared" si="1"/>
        <v>33.333333333333329</v>
      </c>
    </row>
    <row r="16" spans="1:11" x14ac:dyDescent="0.25">
      <c r="A16" s="3">
        <v>14</v>
      </c>
      <c r="B16" s="46"/>
      <c r="C16" s="7">
        <v>2022</v>
      </c>
      <c r="D16" s="3">
        <v>1</v>
      </c>
      <c r="E16" s="3">
        <v>3</v>
      </c>
      <c r="F16" s="3">
        <f t="shared" si="2"/>
        <v>0.33333333333333331</v>
      </c>
      <c r="G16" s="24">
        <f t="shared" si="1"/>
        <v>33.333333333333329</v>
      </c>
    </row>
    <row r="17" spans="1:7" x14ac:dyDescent="0.25">
      <c r="A17" s="3">
        <v>15</v>
      </c>
      <c r="B17" s="46"/>
      <c r="C17" s="7">
        <v>2023</v>
      </c>
      <c r="D17" s="3">
        <v>2</v>
      </c>
      <c r="E17" s="3">
        <v>4</v>
      </c>
      <c r="F17" s="3">
        <f t="shared" si="2"/>
        <v>0.5</v>
      </c>
      <c r="G17" s="24">
        <f t="shared" si="1"/>
        <v>50</v>
      </c>
    </row>
    <row r="18" spans="1:7" x14ac:dyDescent="0.25">
      <c r="A18" s="3">
        <v>16</v>
      </c>
      <c r="B18" s="46"/>
      <c r="C18" s="7">
        <v>2024</v>
      </c>
      <c r="D18" s="3">
        <v>2</v>
      </c>
      <c r="E18" s="3">
        <v>4</v>
      </c>
      <c r="F18" s="3">
        <f t="shared" si="2"/>
        <v>0.5</v>
      </c>
      <c r="G18" s="24">
        <f t="shared" si="1"/>
        <v>50</v>
      </c>
    </row>
    <row r="19" spans="1:7" x14ac:dyDescent="0.25">
      <c r="A19" s="3">
        <v>17</v>
      </c>
      <c r="B19" s="46" t="s">
        <v>8</v>
      </c>
      <c r="C19" s="7">
        <v>2021</v>
      </c>
      <c r="D19" s="3">
        <v>2</v>
      </c>
      <c r="E19" s="3">
        <v>6</v>
      </c>
      <c r="F19" s="3">
        <f t="shared" si="2"/>
        <v>0.33333333333333331</v>
      </c>
      <c r="G19" s="24">
        <f t="shared" si="1"/>
        <v>33.333333333333329</v>
      </c>
    </row>
    <row r="20" spans="1:7" x14ac:dyDescent="0.25">
      <c r="A20" s="3">
        <v>18</v>
      </c>
      <c r="B20" s="46"/>
      <c r="C20" s="7">
        <v>2022</v>
      </c>
      <c r="D20" s="3">
        <v>2</v>
      </c>
      <c r="E20" s="3">
        <v>6</v>
      </c>
      <c r="F20" s="3">
        <f t="shared" si="2"/>
        <v>0.33333333333333331</v>
      </c>
      <c r="G20" s="24">
        <f t="shared" si="1"/>
        <v>33.333333333333329</v>
      </c>
    </row>
    <row r="21" spans="1:7" x14ac:dyDescent="0.25">
      <c r="A21" s="3">
        <v>19</v>
      </c>
      <c r="B21" s="46"/>
      <c r="C21" s="7">
        <v>2023</v>
      </c>
      <c r="D21" s="3">
        <v>2</v>
      </c>
      <c r="E21" s="3">
        <v>6</v>
      </c>
      <c r="F21" s="3">
        <f t="shared" si="2"/>
        <v>0.33333333333333331</v>
      </c>
      <c r="G21" s="24">
        <f t="shared" si="1"/>
        <v>33.333333333333329</v>
      </c>
    </row>
    <row r="22" spans="1:7" x14ac:dyDescent="0.25">
      <c r="A22" s="3">
        <v>20</v>
      </c>
      <c r="B22" s="46"/>
      <c r="C22" s="7">
        <v>2024</v>
      </c>
      <c r="D22" s="3">
        <v>2</v>
      </c>
      <c r="E22" s="3">
        <v>5</v>
      </c>
      <c r="F22" s="3">
        <f t="shared" si="2"/>
        <v>0.4</v>
      </c>
      <c r="G22" s="24">
        <f t="shared" si="1"/>
        <v>40</v>
      </c>
    </row>
    <row r="23" spans="1:7" x14ac:dyDescent="0.25">
      <c r="A23" s="3">
        <v>21</v>
      </c>
      <c r="B23" s="46" t="s">
        <v>10</v>
      </c>
      <c r="C23" s="7">
        <v>2021</v>
      </c>
      <c r="D23" s="3">
        <v>1</v>
      </c>
      <c r="E23" s="3">
        <v>3</v>
      </c>
      <c r="F23" s="3">
        <f t="shared" si="2"/>
        <v>0.33333333333333331</v>
      </c>
      <c r="G23" s="24">
        <f t="shared" si="1"/>
        <v>33.333333333333329</v>
      </c>
    </row>
    <row r="24" spans="1:7" x14ac:dyDescent="0.25">
      <c r="A24" s="3">
        <v>22</v>
      </c>
      <c r="B24" s="46"/>
      <c r="C24" s="7">
        <v>2022</v>
      </c>
      <c r="D24" s="3">
        <v>1</v>
      </c>
      <c r="E24" s="3">
        <v>3</v>
      </c>
      <c r="F24" s="3">
        <f t="shared" si="2"/>
        <v>0.33333333333333331</v>
      </c>
      <c r="G24" s="24">
        <f t="shared" si="1"/>
        <v>33.333333333333329</v>
      </c>
    </row>
    <row r="25" spans="1:7" x14ac:dyDescent="0.25">
      <c r="A25" s="3">
        <v>23</v>
      </c>
      <c r="B25" s="46"/>
      <c r="C25" s="7">
        <v>2023</v>
      </c>
      <c r="D25" s="3">
        <v>1</v>
      </c>
      <c r="E25" s="3">
        <v>3</v>
      </c>
      <c r="F25" s="3">
        <f t="shared" si="2"/>
        <v>0.33333333333333331</v>
      </c>
      <c r="G25" s="24">
        <f t="shared" si="1"/>
        <v>33.333333333333329</v>
      </c>
    </row>
    <row r="26" spans="1:7" x14ac:dyDescent="0.25">
      <c r="A26" s="3">
        <v>24</v>
      </c>
      <c r="B26" s="46"/>
      <c r="C26" s="7">
        <v>2024</v>
      </c>
      <c r="D26" s="3">
        <v>1</v>
      </c>
      <c r="E26" s="3">
        <v>3</v>
      </c>
      <c r="F26" s="3">
        <f t="shared" si="2"/>
        <v>0.33333333333333331</v>
      </c>
      <c r="G26" s="24">
        <f t="shared" si="1"/>
        <v>33.333333333333329</v>
      </c>
    </row>
    <row r="27" spans="1:7" x14ac:dyDescent="0.25">
      <c r="A27" s="3">
        <v>25</v>
      </c>
      <c r="B27" s="46" t="s">
        <v>12</v>
      </c>
      <c r="C27" s="7">
        <v>2021</v>
      </c>
      <c r="D27" s="3">
        <v>3</v>
      </c>
      <c r="E27" s="3">
        <v>9</v>
      </c>
      <c r="F27" s="3">
        <f t="shared" si="2"/>
        <v>0.33333333333333331</v>
      </c>
      <c r="G27" s="24">
        <f t="shared" si="1"/>
        <v>33.333333333333329</v>
      </c>
    </row>
    <row r="28" spans="1:7" x14ac:dyDescent="0.25">
      <c r="A28" s="3">
        <v>26</v>
      </c>
      <c r="B28" s="46"/>
      <c r="C28" s="7">
        <v>2022</v>
      </c>
      <c r="D28" s="3">
        <v>3</v>
      </c>
      <c r="E28" s="3">
        <v>9</v>
      </c>
      <c r="F28" s="3">
        <f t="shared" si="2"/>
        <v>0.33333333333333331</v>
      </c>
      <c r="G28" s="24">
        <f t="shared" si="1"/>
        <v>33.333333333333329</v>
      </c>
    </row>
    <row r="29" spans="1:7" x14ac:dyDescent="0.25">
      <c r="A29" s="3">
        <v>27</v>
      </c>
      <c r="B29" s="46"/>
      <c r="C29" s="7">
        <v>2023</v>
      </c>
      <c r="D29" s="3">
        <v>3</v>
      </c>
      <c r="E29" s="3">
        <v>9</v>
      </c>
      <c r="F29" s="3">
        <f t="shared" si="2"/>
        <v>0.33333333333333331</v>
      </c>
      <c r="G29" s="24">
        <f t="shared" si="1"/>
        <v>33.333333333333329</v>
      </c>
    </row>
    <row r="30" spans="1:7" x14ac:dyDescent="0.25">
      <c r="A30" s="3">
        <v>28</v>
      </c>
      <c r="B30" s="46"/>
      <c r="C30" s="7">
        <v>2024</v>
      </c>
      <c r="D30" s="3">
        <v>3</v>
      </c>
      <c r="E30" s="3">
        <v>9</v>
      </c>
      <c r="F30" s="3">
        <f t="shared" si="2"/>
        <v>0.33333333333333331</v>
      </c>
      <c r="G30" s="24">
        <f t="shared" si="1"/>
        <v>33.333333333333329</v>
      </c>
    </row>
    <row r="31" spans="1:7" x14ac:dyDescent="0.25">
      <c r="A31" s="3">
        <v>29</v>
      </c>
      <c r="B31" s="46" t="s">
        <v>14</v>
      </c>
      <c r="C31" s="7">
        <v>2021</v>
      </c>
      <c r="D31" s="3">
        <v>1</v>
      </c>
      <c r="E31" s="3">
        <v>2</v>
      </c>
      <c r="F31" s="3">
        <f t="shared" si="2"/>
        <v>0.5</v>
      </c>
      <c r="G31" s="24">
        <f t="shared" si="1"/>
        <v>50</v>
      </c>
    </row>
    <row r="32" spans="1:7" x14ac:dyDescent="0.25">
      <c r="A32" s="3">
        <v>30</v>
      </c>
      <c r="B32" s="46"/>
      <c r="C32" s="7">
        <v>2022</v>
      </c>
      <c r="D32" s="3">
        <v>1</v>
      </c>
      <c r="E32" s="3">
        <v>2</v>
      </c>
      <c r="F32" s="3">
        <f t="shared" si="2"/>
        <v>0.5</v>
      </c>
      <c r="G32" s="24">
        <f t="shared" si="1"/>
        <v>50</v>
      </c>
    </row>
    <row r="33" spans="1:7" x14ac:dyDescent="0.25">
      <c r="A33" s="3">
        <v>31</v>
      </c>
      <c r="B33" s="46"/>
      <c r="C33" s="7">
        <v>2023</v>
      </c>
      <c r="D33" s="3">
        <v>1</v>
      </c>
      <c r="E33" s="3">
        <v>2</v>
      </c>
      <c r="F33" s="3">
        <f t="shared" si="2"/>
        <v>0.5</v>
      </c>
      <c r="G33" s="24">
        <f t="shared" si="1"/>
        <v>50</v>
      </c>
    </row>
    <row r="34" spans="1:7" x14ac:dyDescent="0.25">
      <c r="A34" s="3">
        <v>32</v>
      </c>
      <c r="B34" s="46"/>
      <c r="C34" s="7">
        <v>2024</v>
      </c>
      <c r="D34" s="3">
        <v>1</v>
      </c>
      <c r="E34" s="3">
        <v>2</v>
      </c>
      <c r="F34" s="3">
        <f t="shared" si="2"/>
        <v>0.5</v>
      </c>
      <c r="G34" s="24">
        <f t="shared" si="1"/>
        <v>50</v>
      </c>
    </row>
    <row r="35" spans="1:7" x14ac:dyDescent="0.25">
      <c r="A35" s="3">
        <v>33</v>
      </c>
      <c r="B35" s="46" t="s">
        <v>16</v>
      </c>
      <c r="C35" s="7">
        <v>2021</v>
      </c>
      <c r="D35" s="3">
        <v>1</v>
      </c>
      <c r="E35" s="3">
        <v>3</v>
      </c>
      <c r="F35" s="3">
        <f t="shared" si="2"/>
        <v>0.33333333333333331</v>
      </c>
      <c r="G35" s="24">
        <f t="shared" si="1"/>
        <v>33.333333333333329</v>
      </c>
    </row>
    <row r="36" spans="1:7" x14ac:dyDescent="0.25">
      <c r="A36" s="3">
        <v>34</v>
      </c>
      <c r="B36" s="46"/>
      <c r="C36" s="7">
        <v>2022</v>
      </c>
      <c r="D36" s="3">
        <v>1</v>
      </c>
      <c r="E36" s="3">
        <v>3</v>
      </c>
      <c r="F36" s="3">
        <f t="shared" si="2"/>
        <v>0.33333333333333331</v>
      </c>
      <c r="G36" s="24">
        <f t="shared" si="1"/>
        <v>33.333333333333329</v>
      </c>
    </row>
    <row r="37" spans="1:7" x14ac:dyDescent="0.25">
      <c r="A37" s="3">
        <v>35</v>
      </c>
      <c r="B37" s="46"/>
      <c r="C37" s="7">
        <v>2023</v>
      </c>
      <c r="D37" s="3">
        <v>1</v>
      </c>
      <c r="E37" s="3">
        <v>3</v>
      </c>
      <c r="F37" s="3">
        <f t="shared" si="2"/>
        <v>0.33333333333333331</v>
      </c>
      <c r="G37" s="24">
        <f t="shared" si="1"/>
        <v>33.333333333333329</v>
      </c>
    </row>
    <row r="38" spans="1:7" x14ac:dyDescent="0.25">
      <c r="A38" s="3">
        <v>36</v>
      </c>
      <c r="B38" s="46"/>
      <c r="C38" s="7">
        <v>2024</v>
      </c>
      <c r="D38" s="3">
        <v>1</v>
      </c>
      <c r="E38" s="3">
        <v>3</v>
      </c>
      <c r="F38" s="3">
        <f t="shared" si="2"/>
        <v>0.33333333333333331</v>
      </c>
      <c r="G38" s="24">
        <f t="shared" si="1"/>
        <v>33.333333333333329</v>
      </c>
    </row>
    <row r="39" spans="1:7" x14ac:dyDescent="0.25">
      <c r="A39" s="3">
        <v>37</v>
      </c>
      <c r="B39" s="46" t="s">
        <v>18</v>
      </c>
      <c r="C39" s="7">
        <v>2021</v>
      </c>
      <c r="D39" s="3">
        <v>3</v>
      </c>
      <c r="E39" s="3">
        <v>6</v>
      </c>
      <c r="F39" s="3">
        <f t="shared" si="2"/>
        <v>0.5</v>
      </c>
      <c r="G39" s="24">
        <f t="shared" si="1"/>
        <v>50</v>
      </c>
    </row>
    <row r="40" spans="1:7" x14ac:dyDescent="0.25">
      <c r="A40" s="3">
        <v>38</v>
      </c>
      <c r="B40" s="46"/>
      <c r="C40" s="7">
        <v>2022</v>
      </c>
      <c r="D40" s="3">
        <v>3</v>
      </c>
      <c r="E40" s="3">
        <v>6</v>
      </c>
      <c r="F40" s="3">
        <f t="shared" si="2"/>
        <v>0.5</v>
      </c>
      <c r="G40" s="24">
        <f t="shared" si="1"/>
        <v>50</v>
      </c>
    </row>
    <row r="41" spans="1:7" x14ac:dyDescent="0.25">
      <c r="A41" s="3">
        <v>39</v>
      </c>
      <c r="B41" s="46"/>
      <c r="C41" s="7">
        <v>2023</v>
      </c>
      <c r="D41" s="3">
        <v>2</v>
      </c>
      <c r="E41" s="3">
        <v>5</v>
      </c>
      <c r="F41" s="3">
        <f t="shared" si="2"/>
        <v>0.4</v>
      </c>
      <c r="G41" s="24">
        <f t="shared" si="1"/>
        <v>40</v>
      </c>
    </row>
    <row r="42" spans="1:7" x14ac:dyDescent="0.25">
      <c r="A42" s="3">
        <v>40</v>
      </c>
      <c r="B42" s="46"/>
      <c r="C42" s="7">
        <v>2024</v>
      </c>
      <c r="D42" s="3">
        <v>2</v>
      </c>
      <c r="E42" s="3">
        <v>5</v>
      </c>
      <c r="F42" s="3">
        <f t="shared" si="2"/>
        <v>0.4</v>
      </c>
      <c r="G42" s="24">
        <f t="shared" si="1"/>
        <v>40</v>
      </c>
    </row>
    <row r="43" spans="1:7" x14ac:dyDescent="0.25">
      <c r="A43" s="3">
        <v>41</v>
      </c>
      <c r="B43" s="46" t="s">
        <v>20</v>
      </c>
      <c r="C43" s="7">
        <v>2021</v>
      </c>
      <c r="D43" s="3">
        <v>3</v>
      </c>
      <c r="E43" s="3">
        <v>8</v>
      </c>
      <c r="F43" s="3">
        <f t="shared" si="2"/>
        <v>0.375</v>
      </c>
      <c r="G43" s="24">
        <f t="shared" si="1"/>
        <v>37.5</v>
      </c>
    </row>
    <row r="44" spans="1:7" x14ac:dyDescent="0.25">
      <c r="A44" s="3">
        <v>42</v>
      </c>
      <c r="B44" s="46"/>
      <c r="C44" s="7">
        <v>2022</v>
      </c>
      <c r="D44" s="3">
        <v>3</v>
      </c>
      <c r="E44" s="3">
        <v>8</v>
      </c>
      <c r="F44" s="3">
        <f t="shared" si="2"/>
        <v>0.375</v>
      </c>
      <c r="G44" s="24">
        <f t="shared" si="1"/>
        <v>37.5</v>
      </c>
    </row>
    <row r="45" spans="1:7" x14ac:dyDescent="0.25">
      <c r="A45" s="3">
        <v>43</v>
      </c>
      <c r="B45" s="46"/>
      <c r="C45" s="7">
        <v>2023</v>
      </c>
      <c r="D45" s="3">
        <v>3</v>
      </c>
      <c r="E45" s="3">
        <v>8</v>
      </c>
      <c r="F45" s="3">
        <f>D45/E45</f>
        <v>0.375</v>
      </c>
      <c r="G45" s="24">
        <f t="shared" si="1"/>
        <v>37.5</v>
      </c>
    </row>
    <row r="46" spans="1:7" x14ac:dyDescent="0.25">
      <c r="A46" s="3">
        <v>44</v>
      </c>
      <c r="B46" s="46"/>
      <c r="C46" s="7">
        <v>2024</v>
      </c>
      <c r="D46" s="3">
        <v>3</v>
      </c>
      <c r="E46" s="3">
        <v>8</v>
      </c>
      <c r="F46" s="3">
        <f>D46/E46</f>
        <v>0.375</v>
      </c>
      <c r="G46" s="24">
        <f t="shared" si="1"/>
        <v>37.5</v>
      </c>
    </row>
    <row r="47" spans="1:7" x14ac:dyDescent="0.25">
      <c r="A47" s="3">
        <v>45</v>
      </c>
      <c r="B47" s="46" t="s">
        <v>22</v>
      </c>
      <c r="C47" s="7">
        <v>2021</v>
      </c>
      <c r="D47" s="3">
        <v>2</v>
      </c>
      <c r="E47" s="3">
        <v>5</v>
      </c>
      <c r="F47" s="3">
        <f t="shared" si="2"/>
        <v>0.4</v>
      </c>
      <c r="G47" s="24">
        <f t="shared" si="1"/>
        <v>40</v>
      </c>
    </row>
    <row r="48" spans="1:7" x14ac:dyDescent="0.25">
      <c r="A48" s="3">
        <v>46</v>
      </c>
      <c r="B48" s="46"/>
      <c r="C48" s="7">
        <v>2022</v>
      </c>
      <c r="D48" s="3">
        <v>2</v>
      </c>
      <c r="E48" s="3">
        <v>5</v>
      </c>
      <c r="F48" s="3">
        <f t="shared" si="2"/>
        <v>0.4</v>
      </c>
      <c r="G48" s="24">
        <f t="shared" si="1"/>
        <v>40</v>
      </c>
    </row>
    <row r="49" spans="1:7" x14ac:dyDescent="0.25">
      <c r="A49" s="3">
        <v>47</v>
      </c>
      <c r="B49" s="46"/>
      <c r="C49" s="7">
        <v>2023</v>
      </c>
      <c r="D49" s="3">
        <v>2</v>
      </c>
      <c r="E49" s="3">
        <v>5</v>
      </c>
      <c r="F49" s="3">
        <f t="shared" si="2"/>
        <v>0.4</v>
      </c>
      <c r="G49" s="24">
        <f t="shared" si="1"/>
        <v>40</v>
      </c>
    </row>
    <row r="50" spans="1:7" x14ac:dyDescent="0.25">
      <c r="A50" s="3">
        <v>48</v>
      </c>
      <c r="B50" s="46"/>
      <c r="C50" s="7">
        <v>2024</v>
      </c>
      <c r="D50" s="3">
        <v>2</v>
      </c>
      <c r="E50" s="3">
        <v>5</v>
      </c>
      <c r="F50" s="3">
        <f t="shared" si="2"/>
        <v>0.4</v>
      </c>
      <c r="G50" s="24">
        <f t="shared" si="1"/>
        <v>40</v>
      </c>
    </row>
    <row r="51" spans="1:7" x14ac:dyDescent="0.25">
      <c r="A51" s="3">
        <v>49</v>
      </c>
      <c r="B51" s="46" t="s">
        <v>24</v>
      </c>
      <c r="C51" s="7">
        <v>2021</v>
      </c>
      <c r="D51" s="3">
        <v>3</v>
      </c>
      <c r="E51" s="3">
        <v>5</v>
      </c>
      <c r="F51" s="3">
        <f t="shared" si="2"/>
        <v>0.6</v>
      </c>
      <c r="G51" s="24">
        <f t="shared" si="1"/>
        <v>60</v>
      </c>
    </row>
    <row r="52" spans="1:7" x14ac:dyDescent="0.25">
      <c r="A52" s="3">
        <v>50</v>
      </c>
      <c r="B52" s="46"/>
      <c r="C52" s="7">
        <v>2022</v>
      </c>
      <c r="D52" s="3">
        <v>3</v>
      </c>
      <c r="E52" s="3">
        <v>5</v>
      </c>
      <c r="F52" s="3">
        <f t="shared" si="2"/>
        <v>0.6</v>
      </c>
      <c r="G52" s="24">
        <f t="shared" si="1"/>
        <v>60</v>
      </c>
    </row>
    <row r="53" spans="1:7" x14ac:dyDescent="0.25">
      <c r="A53" s="3">
        <v>51</v>
      </c>
      <c r="B53" s="46"/>
      <c r="C53" s="7">
        <v>2023</v>
      </c>
      <c r="D53" s="3">
        <v>3</v>
      </c>
      <c r="E53" s="3">
        <v>5</v>
      </c>
      <c r="F53" s="3">
        <f t="shared" si="2"/>
        <v>0.6</v>
      </c>
      <c r="G53" s="24">
        <f t="shared" si="1"/>
        <v>60</v>
      </c>
    </row>
    <row r="54" spans="1:7" x14ac:dyDescent="0.25">
      <c r="A54" s="3">
        <v>52</v>
      </c>
      <c r="B54" s="46"/>
      <c r="C54" s="7">
        <v>2024</v>
      </c>
      <c r="D54" s="3">
        <v>3</v>
      </c>
      <c r="E54" s="3">
        <v>5</v>
      </c>
      <c r="F54" s="3">
        <f t="shared" si="2"/>
        <v>0.6</v>
      </c>
      <c r="G54" s="24">
        <f t="shared" si="1"/>
        <v>60</v>
      </c>
    </row>
    <row r="55" spans="1:7" x14ac:dyDescent="0.25">
      <c r="A55" s="3">
        <v>53</v>
      </c>
      <c r="B55" s="46" t="s">
        <v>26</v>
      </c>
      <c r="C55" s="7">
        <v>2021</v>
      </c>
      <c r="D55" s="3">
        <v>2</v>
      </c>
      <c r="E55" s="3">
        <v>5</v>
      </c>
      <c r="F55" s="3">
        <f t="shared" si="2"/>
        <v>0.4</v>
      </c>
      <c r="G55" s="24">
        <f t="shared" si="1"/>
        <v>40</v>
      </c>
    </row>
    <row r="56" spans="1:7" x14ac:dyDescent="0.25">
      <c r="A56" s="3">
        <v>54</v>
      </c>
      <c r="B56" s="46"/>
      <c r="C56" s="7">
        <v>2022</v>
      </c>
      <c r="D56" s="3">
        <v>2</v>
      </c>
      <c r="E56" s="3">
        <v>5</v>
      </c>
      <c r="F56" s="3">
        <f t="shared" si="2"/>
        <v>0.4</v>
      </c>
      <c r="G56" s="24">
        <f t="shared" si="1"/>
        <v>40</v>
      </c>
    </row>
    <row r="57" spans="1:7" x14ac:dyDescent="0.25">
      <c r="A57" s="3">
        <v>55</v>
      </c>
      <c r="B57" s="46"/>
      <c r="C57" s="7">
        <v>2023</v>
      </c>
      <c r="D57" s="3">
        <v>2</v>
      </c>
      <c r="E57" s="3">
        <v>5</v>
      </c>
      <c r="F57" s="3">
        <f t="shared" si="2"/>
        <v>0.4</v>
      </c>
      <c r="G57" s="24">
        <f t="shared" si="1"/>
        <v>40</v>
      </c>
    </row>
    <row r="58" spans="1:7" x14ac:dyDescent="0.25">
      <c r="A58" s="3">
        <v>56</v>
      </c>
      <c r="B58" s="46"/>
      <c r="C58" s="7">
        <v>2024</v>
      </c>
      <c r="D58" s="3">
        <v>2</v>
      </c>
      <c r="E58" s="3">
        <v>5</v>
      </c>
      <c r="F58" s="3">
        <f t="shared" si="2"/>
        <v>0.4</v>
      </c>
      <c r="G58" s="24">
        <f t="shared" si="1"/>
        <v>40</v>
      </c>
    </row>
    <row r="59" spans="1:7" x14ac:dyDescent="0.25">
      <c r="A59" s="3">
        <v>57</v>
      </c>
      <c r="B59" s="46" t="s">
        <v>28</v>
      </c>
      <c r="C59" s="7">
        <v>2021</v>
      </c>
      <c r="D59" s="3">
        <v>1</v>
      </c>
      <c r="E59" s="3">
        <v>2</v>
      </c>
      <c r="F59" s="3">
        <f t="shared" si="2"/>
        <v>0.5</v>
      </c>
      <c r="G59" s="24">
        <f t="shared" si="1"/>
        <v>50</v>
      </c>
    </row>
    <row r="60" spans="1:7" x14ac:dyDescent="0.25">
      <c r="A60" s="3">
        <v>58</v>
      </c>
      <c r="B60" s="46"/>
      <c r="C60" s="7">
        <v>2022</v>
      </c>
      <c r="D60" s="3">
        <v>1</v>
      </c>
      <c r="E60" s="3">
        <v>2</v>
      </c>
      <c r="F60" s="3">
        <f t="shared" si="2"/>
        <v>0.5</v>
      </c>
      <c r="G60" s="24">
        <f t="shared" si="1"/>
        <v>50</v>
      </c>
    </row>
    <row r="61" spans="1:7" x14ac:dyDescent="0.25">
      <c r="A61" s="3">
        <v>59</v>
      </c>
      <c r="B61" s="46"/>
      <c r="C61" s="7">
        <v>2023</v>
      </c>
      <c r="D61" s="3">
        <v>1</v>
      </c>
      <c r="E61" s="3">
        <v>2</v>
      </c>
      <c r="F61" s="3">
        <f t="shared" si="2"/>
        <v>0.5</v>
      </c>
      <c r="G61" s="24">
        <f t="shared" si="1"/>
        <v>50</v>
      </c>
    </row>
    <row r="62" spans="1:7" x14ac:dyDescent="0.25">
      <c r="A62" s="3">
        <v>60</v>
      </c>
      <c r="B62" s="46"/>
      <c r="C62" s="7">
        <v>2024</v>
      </c>
      <c r="D62" s="3">
        <v>1</v>
      </c>
      <c r="E62" s="3">
        <v>2</v>
      </c>
      <c r="F62" s="3">
        <f t="shared" si="2"/>
        <v>0.5</v>
      </c>
      <c r="G62" s="24">
        <f t="shared" si="1"/>
        <v>50</v>
      </c>
    </row>
    <row r="63" spans="1:7" x14ac:dyDescent="0.25">
      <c r="A63" s="3">
        <v>61</v>
      </c>
      <c r="B63" s="46" t="s">
        <v>30</v>
      </c>
      <c r="C63" s="7">
        <v>2021</v>
      </c>
      <c r="D63" s="3">
        <v>1</v>
      </c>
      <c r="E63" s="3">
        <v>3</v>
      </c>
      <c r="F63" s="3">
        <f t="shared" si="2"/>
        <v>0.33333333333333331</v>
      </c>
      <c r="G63" s="24">
        <f t="shared" si="1"/>
        <v>33.333333333333329</v>
      </c>
    </row>
    <row r="64" spans="1:7" x14ac:dyDescent="0.25">
      <c r="A64" s="3">
        <v>62</v>
      </c>
      <c r="B64" s="46"/>
      <c r="C64" s="7">
        <v>2022</v>
      </c>
      <c r="D64" s="3">
        <v>1</v>
      </c>
      <c r="E64" s="3">
        <v>2</v>
      </c>
      <c r="F64" s="3">
        <f t="shared" si="2"/>
        <v>0.5</v>
      </c>
      <c r="G64" s="24">
        <f t="shared" si="1"/>
        <v>50</v>
      </c>
    </row>
    <row r="65" spans="1:7" x14ac:dyDescent="0.25">
      <c r="A65" s="3">
        <v>63</v>
      </c>
      <c r="B65" s="46"/>
      <c r="C65" s="7">
        <v>2023</v>
      </c>
      <c r="D65" s="3">
        <v>1</v>
      </c>
      <c r="E65" s="3">
        <v>3</v>
      </c>
      <c r="F65" s="3">
        <f t="shared" si="2"/>
        <v>0.33333333333333331</v>
      </c>
      <c r="G65" s="24">
        <f t="shared" si="1"/>
        <v>33.333333333333329</v>
      </c>
    </row>
    <row r="66" spans="1:7" x14ac:dyDescent="0.25">
      <c r="A66" s="3">
        <v>64</v>
      </c>
      <c r="B66" s="46"/>
      <c r="C66" s="7">
        <v>2024</v>
      </c>
      <c r="D66" s="3">
        <v>1</v>
      </c>
      <c r="E66" s="3">
        <v>3</v>
      </c>
      <c r="F66" s="3">
        <f t="shared" si="2"/>
        <v>0.33333333333333331</v>
      </c>
      <c r="G66" s="24">
        <f t="shared" si="1"/>
        <v>33.333333333333329</v>
      </c>
    </row>
    <row r="67" spans="1:7" x14ac:dyDescent="0.25">
      <c r="A67" s="3">
        <v>65</v>
      </c>
      <c r="B67" s="46" t="s">
        <v>32</v>
      </c>
      <c r="C67" s="7">
        <v>2021</v>
      </c>
      <c r="D67" s="3">
        <v>1</v>
      </c>
      <c r="E67" s="3">
        <v>3</v>
      </c>
      <c r="F67" s="3">
        <f t="shared" si="2"/>
        <v>0.33333333333333331</v>
      </c>
      <c r="G67" s="24">
        <f t="shared" si="1"/>
        <v>33.333333333333329</v>
      </c>
    </row>
    <row r="68" spans="1:7" x14ac:dyDescent="0.25">
      <c r="A68" s="3">
        <v>66</v>
      </c>
      <c r="B68" s="46"/>
      <c r="C68" s="7">
        <v>2022</v>
      </c>
      <c r="D68" s="3">
        <v>1</v>
      </c>
      <c r="E68" s="3">
        <v>3</v>
      </c>
      <c r="F68" s="3">
        <f t="shared" si="2"/>
        <v>0.33333333333333331</v>
      </c>
      <c r="G68" s="24">
        <f t="shared" ref="G68:G98" si="3">F68*100</f>
        <v>33.333333333333329</v>
      </c>
    </row>
    <row r="69" spans="1:7" x14ac:dyDescent="0.25">
      <c r="A69" s="3">
        <v>67</v>
      </c>
      <c r="B69" s="46"/>
      <c r="C69" s="7">
        <v>2023</v>
      </c>
      <c r="D69" s="3">
        <v>1</v>
      </c>
      <c r="E69" s="3">
        <v>3</v>
      </c>
      <c r="F69" s="3">
        <f t="shared" si="2"/>
        <v>0.33333333333333331</v>
      </c>
      <c r="G69" s="24">
        <f t="shared" si="3"/>
        <v>33.333333333333329</v>
      </c>
    </row>
    <row r="70" spans="1:7" x14ac:dyDescent="0.25">
      <c r="A70" s="3">
        <v>68</v>
      </c>
      <c r="B70" s="46"/>
      <c r="C70" s="7">
        <v>2024</v>
      </c>
      <c r="D70" s="3">
        <v>1</v>
      </c>
      <c r="E70" s="3">
        <v>3</v>
      </c>
      <c r="F70" s="3">
        <f t="shared" si="2"/>
        <v>0.33333333333333331</v>
      </c>
      <c r="G70" s="24">
        <f t="shared" si="3"/>
        <v>33.333333333333329</v>
      </c>
    </row>
    <row r="71" spans="1:7" x14ac:dyDescent="0.25">
      <c r="A71" s="3">
        <v>69</v>
      </c>
      <c r="B71" s="46" t="s">
        <v>34</v>
      </c>
      <c r="C71" s="7">
        <v>2021</v>
      </c>
      <c r="D71" s="3">
        <v>2</v>
      </c>
      <c r="E71" s="3">
        <v>4</v>
      </c>
      <c r="F71" s="3">
        <f t="shared" si="2"/>
        <v>0.5</v>
      </c>
      <c r="G71" s="24">
        <f t="shared" si="3"/>
        <v>50</v>
      </c>
    </row>
    <row r="72" spans="1:7" x14ac:dyDescent="0.25">
      <c r="A72" s="3">
        <v>70</v>
      </c>
      <c r="B72" s="46"/>
      <c r="C72" s="7">
        <v>2022</v>
      </c>
      <c r="D72" s="3">
        <v>2</v>
      </c>
      <c r="E72" s="3">
        <v>3</v>
      </c>
      <c r="F72" s="3">
        <f t="shared" si="2"/>
        <v>0.66666666666666663</v>
      </c>
      <c r="G72" s="24">
        <f t="shared" si="3"/>
        <v>66.666666666666657</v>
      </c>
    </row>
    <row r="73" spans="1:7" x14ac:dyDescent="0.25">
      <c r="A73" s="3">
        <v>71</v>
      </c>
      <c r="B73" s="46"/>
      <c r="C73" s="7">
        <v>2023</v>
      </c>
      <c r="D73" s="3">
        <v>2</v>
      </c>
      <c r="E73" s="3">
        <v>3</v>
      </c>
      <c r="F73" s="3">
        <f t="shared" ref="F73:F98" si="4">D73/E73</f>
        <v>0.66666666666666663</v>
      </c>
      <c r="G73" s="24">
        <f t="shared" si="3"/>
        <v>66.666666666666657</v>
      </c>
    </row>
    <row r="74" spans="1:7" x14ac:dyDescent="0.25">
      <c r="A74" s="3">
        <v>72</v>
      </c>
      <c r="B74" s="46"/>
      <c r="C74" s="7">
        <v>2024</v>
      </c>
      <c r="D74" s="3">
        <v>2</v>
      </c>
      <c r="E74" s="3">
        <v>3</v>
      </c>
      <c r="F74" s="3">
        <f t="shared" si="4"/>
        <v>0.66666666666666663</v>
      </c>
      <c r="G74" s="24">
        <f t="shared" si="3"/>
        <v>66.666666666666657</v>
      </c>
    </row>
    <row r="75" spans="1:7" x14ac:dyDescent="0.25">
      <c r="A75" s="3">
        <v>73</v>
      </c>
      <c r="B75" s="46" t="s">
        <v>36</v>
      </c>
      <c r="C75" s="7">
        <v>2021</v>
      </c>
      <c r="D75" s="3">
        <v>2</v>
      </c>
      <c r="E75" s="3">
        <v>4</v>
      </c>
      <c r="F75" s="3">
        <f t="shared" si="4"/>
        <v>0.5</v>
      </c>
      <c r="G75" s="24">
        <f t="shared" si="3"/>
        <v>50</v>
      </c>
    </row>
    <row r="76" spans="1:7" x14ac:dyDescent="0.25">
      <c r="A76" s="3">
        <v>74</v>
      </c>
      <c r="B76" s="46"/>
      <c r="C76" s="7">
        <v>2022</v>
      </c>
      <c r="D76" s="3">
        <v>1</v>
      </c>
      <c r="E76" s="3">
        <v>3</v>
      </c>
      <c r="F76" s="3">
        <f t="shared" si="4"/>
        <v>0.33333333333333331</v>
      </c>
      <c r="G76" s="24">
        <f t="shared" si="3"/>
        <v>33.333333333333329</v>
      </c>
    </row>
    <row r="77" spans="1:7" x14ac:dyDescent="0.25">
      <c r="A77" s="3">
        <v>75</v>
      </c>
      <c r="B77" s="46"/>
      <c r="C77" s="7">
        <v>2023</v>
      </c>
      <c r="D77" s="3">
        <v>1</v>
      </c>
      <c r="E77" s="3">
        <v>3</v>
      </c>
      <c r="F77" s="3">
        <f t="shared" si="4"/>
        <v>0.33333333333333331</v>
      </c>
      <c r="G77" s="24">
        <f t="shared" si="3"/>
        <v>33.333333333333329</v>
      </c>
    </row>
    <row r="78" spans="1:7" x14ac:dyDescent="0.25">
      <c r="A78" s="3">
        <v>76</v>
      </c>
      <c r="B78" s="46"/>
      <c r="C78" s="7">
        <v>2024</v>
      </c>
      <c r="D78" s="3">
        <v>1</v>
      </c>
      <c r="E78" s="3">
        <v>3</v>
      </c>
      <c r="F78" s="3">
        <f t="shared" si="4"/>
        <v>0.33333333333333331</v>
      </c>
      <c r="G78" s="24">
        <f t="shared" si="3"/>
        <v>33.333333333333329</v>
      </c>
    </row>
    <row r="79" spans="1:7" x14ac:dyDescent="0.25">
      <c r="A79" s="3">
        <v>77</v>
      </c>
      <c r="B79" s="46" t="s">
        <v>38</v>
      </c>
      <c r="C79" s="7">
        <v>2021</v>
      </c>
      <c r="D79" s="3">
        <v>1</v>
      </c>
      <c r="E79" s="3">
        <v>1</v>
      </c>
      <c r="F79" s="3">
        <f t="shared" si="4"/>
        <v>1</v>
      </c>
      <c r="G79" s="24">
        <f t="shared" si="3"/>
        <v>100</v>
      </c>
    </row>
    <row r="80" spans="1:7" x14ac:dyDescent="0.25">
      <c r="A80" s="3">
        <v>78</v>
      </c>
      <c r="B80" s="46"/>
      <c r="C80" s="7">
        <v>2022</v>
      </c>
      <c r="D80" s="3">
        <v>1</v>
      </c>
      <c r="E80" s="3">
        <v>1</v>
      </c>
      <c r="F80" s="3">
        <f t="shared" si="4"/>
        <v>1</v>
      </c>
      <c r="G80" s="24">
        <f t="shared" si="3"/>
        <v>100</v>
      </c>
    </row>
    <row r="81" spans="1:7" x14ac:dyDescent="0.25">
      <c r="A81" s="3">
        <v>79</v>
      </c>
      <c r="B81" s="46"/>
      <c r="C81" s="7">
        <v>2023</v>
      </c>
      <c r="D81" s="3">
        <v>1</v>
      </c>
      <c r="E81" s="3">
        <v>1</v>
      </c>
      <c r="F81" s="3">
        <f t="shared" si="4"/>
        <v>1</v>
      </c>
      <c r="G81" s="24">
        <f t="shared" si="3"/>
        <v>100</v>
      </c>
    </row>
    <row r="82" spans="1:7" x14ac:dyDescent="0.25">
      <c r="A82" s="3">
        <v>80</v>
      </c>
      <c r="B82" s="46"/>
      <c r="C82" s="7">
        <v>2024</v>
      </c>
      <c r="D82" s="3">
        <v>1</v>
      </c>
      <c r="E82" s="3">
        <v>1</v>
      </c>
      <c r="F82" s="3">
        <f t="shared" si="4"/>
        <v>1</v>
      </c>
      <c r="G82" s="24">
        <f t="shared" si="3"/>
        <v>100</v>
      </c>
    </row>
    <row r="83" spans="1:7" x14ac:dyDescent="0.25">
      <c r="A83" s="3">
        <v>81</v>
      </c>
      <c r="B83" s="46" t="s">
        <v>57</v>
      </c>
      <c r="C83" s="7">
        <v>2021</v>
      </c>
      <c r="D83" s="3">
        <v>3</v>
      </c>
      <c r="E83" s="3">
        <v>8</v>
      </c>
      <c r="F83" s="3">
        <f t="shared" si="4"/>
        <v>0.375</v>
      </c>
      <c r="G83" s="24">
        <f t="shared" si="3"/>
        <v>37.5</v>
      </c>
    </row>
    <row r="84" spans="1:7" x14ac:dyDescent="0.25">
      <c r="A84" s="3">
        <v>82</v>
      </c>
      <c r="B84" s="46"/>
      <c r="C84" s="7">
        <v>2022</v>
      </c>
      <c r="D84" s="3">
        <v>3</v>
      </c>
      <c r="E84" s="3">
        <v>8</v>
      </c>
      <c r="F84" s="3">
        <f t="shared" si="4"/>
        <v>0.375</v>
      </c>
      <c r="G84" s="24">
        <f t="shared" si="3"/>
        <v>37.5</v>
      </c>
    </row>
    <row r="85" spans="1:7" x14ac:dyDescent="0.25">
      <c r="A85" s="3">
        <v>83</v>
      </c>
      <c r="B85" s="46"/>
      <c r="C85" s="7">
        <v>2023</v>
      </c>
      <c r="D85" s="3">
        <v>3</v>
      </c>
      <c r="E85" s="3">
        <v>8</v>
      </c>
      <c r="F85" s="3">
        <f t="shared" si="4"/>
        <v>0.375</v>
      </c>
      <c r="G85" s="24">
        <f t="shared" si="3"/>
        <v>37.5</v>
      </c>
    </row>
    <row r="86" spans="1:7" x14ac:dyDescent="0.25">
      <c r="A86" s="3">
        <v>84</v>
      </c>
      <c r="B86" s="46"/>
      <c r="C86" s="7">
        <v>2024</v>
      </c>
      <c r="D86" s="3">
        <v>3</v>
      </c>
      <c r="E86" s="3">
        <v>7</v>
      </c>
      <c r="F86" s="3">
        <f t="shared" si="4"/>
        <v>0.42857142857142855</v>
      </c>
      <c r="G86" s="24">
        <f t="shared" si="3"/>
        <v>42.857142857142854</v>
      </c>
    </row>
    <row r="87" spans="1:7" x14ac:dyDescent="0.25">
      <c r="A87" s="3">
        <v>85</v>
      </c>
      <c r="B87" s="46" t="s">
        <v>40</v>
      </c>
      <c r="C87" s="7">
        <v>2021</v>
      </c>
      <c r="D87" s="3">
        <v>1</v>
      </c>
      <c r="E87" s="3">
        <v>3</v>
      </c>
      <c r="F87" s="3">
        <f t="shared" si="4"/>
        <v>0.33333333333333331</v>
      </c>
      <c r="G87" s="24">
        <f t="shared" si="3"/>
        <v>33.333333333333329</v>
      </c>
    </row>
    <row r="88" spans="1:7" x14ac:dyDescent="0.25">
      <c r="A88" s="3">
        <v>86</v>
      </c>
      <c r="B88" s="46"/>
      <c r="C88" s="7">
        <v>2022</v>
      </c>
      <c r="D88" s="3">
        <v>1</v>
      </c>
      <c r="E88" s="3">
        <v>3</v>
      </c>
      <c r="F88" s="3">
        <f t="shared" si="4"/>
        <v>0.33333333333333331</v>
      </c>
      <c r="G88" s="24">
        <f t="shared" si="3"/>
        <v>33.333333333333329</v>
      </c>
    </row>
    <row r="89" spans="1:7" x14ac:dyDescent="0.25">
      <c r="A89" s="3">
        <v>87</v>
      </c>
      <c r="B89" s="46"/>
      <c r="C89" s="7">
        <v>2023</v>
      </c>
      <c r="D89" s="3">
        <v>1</v>
      </c>
      <c r="E89" s="3">
        <v>3</v>
      </c>
      <c r="F89" s="3">
        <f t="shared" si="4"/>
        <v>0.33333333333333331</v>
      </c>
      <c r="G89" s="24">
        <f t="shared" si="3"/>
        <v>33.333333333333329</v>
      </c>
    </row>
    <row r="90" spans="1:7" x14ac:dyDescent="0.25">
      <c r="A90" s="3">
        <v>88</v>
      </c>
      <c r="B90" s="46"/>
      <c r="C90" s="7">
        <v>2024</v>
      </c>
      <c r="D90" s="3">
        <v>1</v>
      </c>
      <c r="E90" s="3">
        <v>3</v>
      </c>
      <c r="F90" s="3">
        <f t="shared" si="4"/>
        <v>0.33333333333333331</v>
      </c>
      <c r="G90" s="24">
        <f t="shared" si="3"/>
        <v>33.333333333333329</v>
      </c>
    </row>
    <row r="91" spans="1:7" x14ac:dyDescent="0.25">
      <c r="A91" s="3">
        <v>89</v>
      </c>
      <c r="B91" s="46" t="s">
        <v>42</v>
      </c>
      <c r="C91" s="7">
        <v>2021</v>
      </c>
      <c r="D91" s="3">
        <v>2</v>
      </c>
      <c r="E91" s="3">
        <v>5</v>
      </c>
      <c r="F91" s="3">
        <f t="shared" si="4"/>
        <v>0.4</v>
      </c>
      <c r="G91" s="24">
        <f t="shared" si="3"/>
        <v>40</v>
      </c>
    </row>
    <row r="92" spans="1:7" x14ac:dyDescent="0.25">
      <c r="A92" s="3">
        <v>90</v>
      </c>
      <c r="B92" s="46"/>
      <c r="C92" s="7">
        <v>2022</v>
      </c>
      <c r="D92" s="3">
        <v>2</v>
      </c>
      <c r="E92" s="3">
        <v>5</v>
      </c>
      <c r="F92" s="3">
        <f t="shared" si="4"/>
        <v>0.4</v>
      </c>
      <c r="G92" s="24">
        <f t="shared" si="3"/>
        <v>40</v>
      </c>
    </row>
    <row r="93" spans="1:7" x14ac:dyDescent="0.25">
      <c r="A93" s="3">
        <v>91</v>
      </c>
      <c r="B93" s="46"/>
      <c r="C93" s="7">
        <v>2023</v>
      </c>
      <c r="D93" s="3">
        <v>2</v>
      </c>
      <c r="E93" s="3">
        <v>5</v>
      </c>
      <c r="F93" s="3">
        <f t="shared" si="4"/>
        <v>0.4</v>
      </c>
      <c r="G93" s="24">
        <f t="shared" si="3"/>
        <v>40</v>
      </c>
    </row>
    <row r="94" spans="1:7" x14ac:dyDescent="0.25">
      <c r="A94" s="3">
        <v>92</v>
      </c>
      <c r="B94" s="46"/>
      <c r="C94" s="7">
        <v>2024</v>
      </c>
      <c r="D94" s="3">
        <v>2</v>
      </c>
      <c r="E94" s="3">
        <v>5</v>
      </c>
      <c r="F94" s="3">
        <f t="shared" si="4"/>
        <v>0.4</v>
      </c>
      <c r="G94" s="24">
        <f t="shared" si="3"/>
        <v>40</v>
      </c>
    </row>
    <row r="95" spans="1:7" x14ac:dyDescent="0.25">
      <c r="A95" s="3">
        <v>93</v>
      </c>
      <c r="B95" s="46" t="s">
        <v>44</v>
      </c>
      <c r="C95" s="7">
        <v>2021</v>
      </c>
      <c r="D95" s="3">
        <v>2</v>
      </c>
      <c r="E95" s="3">
        <v>4</v>
      </c>
      <c r="F95" s="3">
        <f t="shared" si="4"/>
        <v>0.5</v>
      </c>
      <c r="G95" s="24">
        <f t="shared" si="3"/>
        <v>50</v>
      </c>
    </row>
    <row r="96" spans="1:7" x14ac:dyDescent="0.25">
      <c r="A96" s="3">
        <v>94</v>
      </c>
      <c r="B96" s="46"/>
      <c r="C96" s="7">
        <v>2022</v>
      </c>
      <c r="D96" s="3">
        <v>1</v>
      </c>
      <c r="E96" s="3">
        <v>3</v>
      </c>
      <c r="F96" s="3">
        <f t="shared" si="4"/>
        <v>0.33333333333333331</v>
      </c>
      <c r="G96" s="24">
        <f t="shared" si="3"/>
        <v>33.333333333333329</v>
      </c>
    </row>
    <row r="97" spans="1:7" x14ac:dyDescent="0.25">
      <c r="A97" s="3">
        <v>95</v>
      </c>
      <c r="B97" s="46"/>
      <c r="C97" s="7">
        <v>2023</v>
      </c>
      <c r="D97" s="3">
        <v>1</v>
      </c>
      <c r="E97" s="3">
        <v>3</v>
      </c>
      <c r="F97" s="3">
        <f t="shared" si="4"/>
        <v>0.33333333333333331</v>
      </c>
      <c r="G97" s="24">
        <f t="shared" si="3"/>
        <v>33.333333333333329</v>
      </c>
    </row>
    <row r="98" spans="1:7" x14ac:dyDescent="0.25">
      <c r="A98" s="3">
        <v>96</v>
      </c>
      <c r="B98" s="46"/>
      <c r="C98" s="7">
        <v>2024</v>
      </c>
      <c r="D98" s="3">
        <v>2</v>
      </c>
      <c r="E98" s="3">
        <v>4</v>
      </c>
      <c r="F98" s="3">
        <f t="shared" si="4"/>
        <v>0.5</v>
      </c>
      <c r="G98" s="24">
        <f t="shared" si="3"/>
        <v>50</v>
      </c>
    </row>
  </sheetData>
  <mergeCells count="25">
    <mergeCell ref="B35:B38"/>
    <mergeCell ref="B39:B42"/>
    <mergeCell ref="B43:B46"/>
    <mergeCell ref="B95:B98"/>
    <mergeCell ref="B75:B78"/>
    <mergeCell ref="B79:B82"/>
    <mergeCell ref="B83:B86"/>
    <mergeCell ref="B87:B90"/>
    <mergeCell ref="B91:B94"/>
    <mergeCell ref="I3:K4"/>
    <mergeCell ref="B59:B62"/>
    <mergeCell ref="B63:B66"/>
    <mergeCell ref="B67:B70"/>
    <mergeCell ref="B71:B74"/>
    <mergeCell ref="B51:B54"/>
    <mergeCell ref="B55:B58"/>
    <mergeCell ref="B47:B50"/>
    <mergeCell ref="B3:B6"/>
    <mergeCell ref="B7:B10"/>
    <mergeCell ref="B11:B14"/>
    <mergeCell ref="B15:B18"/>
    <mergeCell ref="B19:B22"/>
    <mergeCell ref="B23:B26"/>
    <mergeCell ref="B27:B30"/>
    <mergeCell ref="B31:B34"/>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6C0D61-9CF1-46C3-A762-E4A8A175ADFC}">
  <sheetPr>
    <tabColor theme="3"/>
  </sheetPr>
  <dimension ref="A1:G98"/>
  <sheetViews>
    <sheetView tabSelected="1" topLeftCell="A90" workbookViewId="0">
      <selection activeCell="B3" sqref="B3:G98"/>
    </sheetView>
  </sheetViews>
  <sheetFormatPr defaultRowHeight="15" x14ac:dyDescent="0.25"/>
  <cols>
    <col min="6" max="7" width="17.7109375" bestFit="1" customWidth="1"/>
  </cols>
  <sheetData>
    <row r="1" spans="1:7" x14ac:dyDescent="0.25">
      <c r="A1" s="46" t="s">
        <v>59</v>
      </c>
      <c r="B1" s="7" t="s">
        <v>85</v>
      </c>
      <c r="C1" s="7" t="s">
        <v>84</v>
      </c>
      <c r="D1" s="7" t="s">
        <v>87</v>
      </c>
      <c r="E1" s="7" t="s">
        <v>83</v>
      </c>
      <c r="F1" s="7" t="s">
        <v>113</v>
      </c>
      <c r="G1" s="7" t="s">
        <v>114</v>
      </c>
    </row>
    <row r="2" spans="1:7" x14ac:dyDescent="0.25">
      <c r="A2" s="46"/>
      <c r="B2" s="7" t="s">
        <v>86</v>
      </c>
      <c r="C2" s="7" t="s">
        <v>79</v>
      </c>
      <c r="D2" s="7" t="s">
        <v>82</v>
      </c>
      <c r="E2" s="7" t="s">
        <v>63</v>
      </c>
      <c r="F2" s="7" t="s">
        <v>115</v>
      </c>
      <c r="G2" s="7" t="s">
        <v>115</v>
      </c>
    </row>
    <row r="3" spans="1:7" x14ac:dyDescent="0.25">
      <c r="A3" s="7">
        <v>1</v>
      </c>
      <c r="B3" s="4">
        <v>0.88235294117647056</v>
      </c>
      <c r="C3" s="4">
        <v>95.931801562461359</v>
      </c>
      <c r="D3" s="24">
        <v>0.5</v>
      </c>
      <c r="E3" s="24">
        <f>[1]ROA!I2</f>
        <v>6.8005539227654195</v>
      </c>
      <c r="F3" s="7">
        <f>B3*D3</f>
        <v>0.44117647058823528</v>
      </c>
      <c r="G3" s="7">
        <f>C3*D3</f>
        <v>47.96590078123068</v>
      </c>
    </row>
    <row r="4" spans="1:7" x14ac:dyDescent="0.25">
      <c r="A4" s="7">
        <v>2</v>
      </c>
      <c r="B4" s="4">
        <v>0.76470588235294112</v>
      </c>
      <c r="C4" s="4">
        <v>87.956114040716812</v>
      </c>
      <c r="D4" s="24">
        <v>0.5</v>
      </c>
      <c r="E4" s="24">
        <f>[1]ROA!I3</f>
        <v>6.126804912521103</v>
      </c>
      <c r="F4" s="7">
        <f t="shared" ref="F4:F67" si="0">B4*D4</f>
        <v>0.38235294117647056</v>
      </c>
      <c r="G4" s="7">
        <f t="shared" ref="G4:G67" si="1">C4*D4</f>
        <v>43.978057020358406</v>
      </c>
    </row>
    <row r="5" spans="1:7" x14ac:dyDescent="0.25">
      <c r="A5" s="7">
        <v>3</v>
      </c>
      <c r="B5" s="4">
        <v>0.88235294117647056</v>
      </c>
      <c r="C5" s="4">
        <v>90.129306667148086</v>
      </c>
      <c r="D5" s="24">
        <v>0.5</v>
      </c>
      <c r="E5" s="24">
        <f>[1]ROA!I4</f>
        <v>3.7723110077107789</v>
      </c>
      <c r="F5" s="7">
        <f t="shared" si="0"/>
        <v>0.44117647058823528</v>
      </c>
      <c r="G5" s="7">
        <f t="shared" si="1"/>
        <v>45.064653333574043</v>
      </c>
    </row>
    <row r="6" spans="1:7" x14ac:dyDescent="0.25">
      <c r="A6" s="7">
        <v>4</v>
      </c>
      <c r="B6" s="4">
        <v>0.88235294117647056</v>
      </c>
      <c r="C6" s="4">
        <v>79.693433875547512</v>
      </c>
      <c r="D6" s="24">
        <v>0.5</v>
      </c>
      <c r="E6" s="24">
        <f>[1]ROA!I5</f>
        <v>4.1217439171888524</v>
      </c>
      <c r="F6" s="7">
        <f t="shared" si="0"/>
        <v>0.44117647058823528</v>
      </c>
      <c r="G6" s="7">
        <f t="shared" si="1"/>
        <v>39.846716937773756</v>
      </c>
    </row>
    <row r="7" spans="1:7" x14ac:dyDescent="0.25">
      <c r="A7" s="7">
        <v>5</v>
      </c>
      <c r="B7" s="4">
        <v>0.88235294117647056</v>
      </c>
      <c r="C7" s="4">
        <v>28.575971169576086</v>
      </c>
      <c r="D7" s="24">
        <v>0.33333333333333331</v>
      </c>
      <c r="E7" s="24">
        <f>[1]ROA!I6</f>
        <v>12.163711025023289</v>
      </c>
      <c r="F7" s="7">
        <f t="shared" si="0"/>
        <v>0.29411764705882348</v>
      </c>
      <c r="G7" s="7">
        <f t="shared" si="1"/>
        <v>9.5253237231920274</v>
      </c>
    </row>
    <row r="8" spans="1:7" x14ac:dyDescent="0.25">
      <c r="A8" s="7">
        <v>6</v>
      </c>
      <c r="B8" s="4">
        <v>0.94117647058823528</v>
      </c>
      <c r="C8" s="4">
        <v>21.043340197590837</v>
      </c>
      <c r="D8" s="24">
        <v>0.33333333333333331</v>
      </c>
      <c r="E8" s="24">
        <f>[1]ROA!I7</f>
        <v>15.34217607428395</v>
      </c>
      <c r="F8" s="7">
        <f t="shared" si="0"/>
        <v>0.31372549019607843</v>
      </c>
      <c r="G8" s="7">
        <f t="shared" si="1"/>
        <v>7.0144467325302786</v>
      </c>
    </row>
    <row r="9" spans="1:7" x14ac:dyDescent="0.25">
      <c r="A9" s="7">
        <v>7</v>
      </c>
      <c r="B9" s="4">
        <v>0.94117647058823528</v>
      </c>
      <c r="C9" s="4">
        <v>17.061441167753468</v>
      </c>
      <c r="D9" s="24">
        <v>0.5</v>
      </c>
      <c r="E9" s="24">
        <f>[1]ROA!I8</f>
        <v>15.268259427651712</v>
      </c>
      <c r="F9" s="7">
        <f t="shared" si="0"/>
        <v>0.47058823529411764</v>
      </c>
      <c r="G9" s="7">
        <f t="shared" si="1"/>
        <v>8.5307205838767342</v>
      </c>
    </row>
    <row r="10" spans="1:7" x14ac:dyDescent="0.25">
      <c r="A10" s="7">
        <v>8</v>
      </c>
      <c r="B10" s="4">
        <v>0.94117647058823528</v>
      </c>
      <c r="C10" s="4">
        <v>11.753239742493582</v>
      </c>
      <c r="D10" s="24">
        <v>0.5</v>
      </c>
      <c r="E10" s="24">
        <f>[1]ROA!I9</f>
        <v>4.9150797806263204</v>
      </c>
      <c r="F10" s="7">
        <f t="shared" si="0"/>
        <v>0.47058823529411764</v>
      </c>
      <c r="G10" s="7">
        <f t="shared" si="1"/>
        <v>5.876619871246791</v>
      </c>
    </row>
    <row r="11" spans="1:7" x14ac:dyDescent="0.25">
      <c r="A11" s="7">
        <v>9</v>
      </c>
      <c r="B11" s="4">
        <v>0.70588235294117652</v>
      </c>
      <c r="C11" s="4">
        <v>9.3828014512630666</v>
      </c>
      <c r="D11" s="24">
        <v>0.33333333333333331</v>
      </c>
      <c r="E11" s="24">
        <f>[1]ROA!I10</f>
        <v>8.7222217924365566</v>
      </c>
      <c r="F11" s="7">
        <f t="shared" si="0"/>
        <v>0.23529411764705882</v>
      </c>
      <c r="G11" s="7">
        <f t="shared" si="1"/>
        <v>3.1276004837543554</v>
      </c>
    </row>
    <row r="12" spans="1:7" x14ac:dyDescent="0.25">
      <c r="A12" s="7">
        <v>10</v>
      </c>
      <c r="B12" s="4">
        <v>0.70588235294117652</v>
      </c>
      <c r="C12" s="4">
        <v>10.198036671831323</v>
      </c>
      <c r="D12" s="24">
        <v>0.5</v>
      </c>
      <c r="E12" s="24">
        <f>[1]ROA!I11</f>
        <v>11.282087815417881</v>
      </c>
      <c r="F12" s="7">
        <f t="shared" si="0"/>
        <v>0.35294117647058826</v>
      </c>
      <c r="G12" s="7">
        <f t="shared" si="1"/>
        <v>5.0990183359156616</v>
      </c>
    </row>
    <row r="13" spans="1:7" x14ac:dyDescent="0.25">
      <c r="A13" s="7">
        <v>11</v>
      </c>
      <c r="B13" s="4">
        <v>0.76470588235294112</v>
      </c>
      <c r="C13" s="4">
        <v>9.6138750507949844</v>
      </c>
      <c r="D13" s="24">
        <v>0.5</v>
      </c>
      <c r="E13" s="24">
        <f>[1]ROA!I12</f>
        <v>11.704179189756875</v>
      </c>
      <c r="F13" s="7">
        <f t="shared" si="0"/>
        <v>0.38235294117647056</v>
      </c>
      <c r="G13" s="7">
        <f t="shared" si="1"/>
        <v>4.8069375253974922</v>
      </c>
    </row>
    <row r="14" spans="1:7" x14ac:dyDescent="0.25">
      <c r="A14" s="7">
        <v>12</v>
      </c>
      <c r="B14" s="4">
        <v>0.82352941176470584</v>
      </c>
      <c r="C14" s="4">
        <v>8.9397129047454911</v>
      </c>
      <c r="D14" s="24">
        <v>0.5</v>
      </c>
      <c r="E14" s="24">
        <f>[1]ROA!I13</f>
        <v>8.9653343008662851</v>
      </c>
      <c r="F14" s="7">
        <f t="shared" si="0"/>
        <v>0.41176470588235292</v>
      </c>
      <c r="G14" s="7">
        <f t="shared" si="1"/>
        <v>4.4698564523727455</v>
      </c>
    </row>
    <row r="15" spans="1:7" x14ac:dyDescent="0.25">
      <c r="A15" s="7">
        <v>13</v>
      </c>
      <c r="B15" s="4">
        <v>0.82352941176470584</v>
      </c>
      <c r="C15" s="4">
        <v>37.611927893644442</v>
      </c>
      <c r="D15" s="24">
        <v>0.33333333333333331</v>
      </c>
      <c r="E15" s="24">
        <f>[1]ROA!I14</f>
        <v>10.20991026616759</v>
      </c>
      <c r="F15" s="7">
        <f t="shared" si="0"/>
        <v>0.2745098039215686</v>
      </c>
      <c r="G15" s="7">
        <f t="shared" si="1"/>
        <v>12.53730929788148</v>
      </c>
    </row>
    <row r="16" spans="1:7" x14ac:dyDescent="0.25">
      <c r="A16" s="7">
        <v>14</v>
      </c>
      <c r="B16" s="4">
        <v>0.82352941176470584</v>
      </c>
      <c r="C16" s="4">
        <v>37.853577104751146</v>
      </c>
      <c r="D16" s="24">
        <v>0.33333333333333331</v>
      </c>
      <c r="E16" s="24">
        <f>[1]ROA!I15</f>
        <v>7.3539210508451651</v>
      </c>
      <c r="F16" s="7">
        <f t="shared" si="0"/>
        <v>0.2745098039215686</v>
      </c>
      <c r="G16" s="7">
        <f t="shared" si="1"/>
        <v>12.617859034917048</v>
      </c>
    </row>
    <row r="17" spans="1:7" x14ac:dyDescent="0.25">
      <c r="A17" s="7">
        <v>15</v>
      </c>
      <c r="B17" s="4">
        <v>0.82352941176470584</v>
      </c>
      <c r="C17" s="4">
        <v>37.870448982339894</v>
      </c>
      <c r="D17" s="24">
        <v>0.5</v>
      </c>
      <c r="E17" s="24">
        <f>[1]ROA!I16</f>
        <v>5.6579027014361447</v>
      </c>
      <c r="F17" s="7">
        <f t="shared" si="0"/>
        <v>0.41176470588235292</v>
      </c>
      <c r="G17" s="7">
        <f t="shared" si="1"/>
        <v>18.935224491169947</v>
      </c>
    </row>
    <row r="18" spans="1:7" x14ac:dyDescent="0.25">
      <c r="A18" s="7">
        <v>16</v>
      </c>
      <c r="B18" s="4">
        <v>0.82352941176470584</v>
      </c>
      <c r="C18" s="4">
        <v>42.744121982847908</v>
      </c>
      <c r="D18" s="24">
        <v>0.5</v>
      </c>
      <c r="E18" s="24">
        <f>[1]ROA!I17</f>
        <v>8.6737888808394299</v>
      </c>
      <c r="F18" s="7">
        <f t="shared" si="0"/>
        <v>0.41176470588235292</v>
      </c>
      <c r="G18" s="7">
        <f t="shared" si="1"/>
        <v>21.372060991423954</v>
      </c>
    </row>
    <row r="19" spans="1:7" x14ac:dyDescent="0.25">
      <c r="A19" s="7">
        <v>17</v>
      </c>
      <c r="B19" s="4">
        <v>0.88235294117647056</v>
      </c>
      <c r="C19" s="4">
        <v>31.289828099012848</v>
      </c>
      <c r="D19" s="24">
        <v>0.33333333333333331</v>
      </c>
      <c r="E19" s="24">
        <f>[1]ROA!I18</f>
        <v>34.309680469056055</v>
      </c>
      <c r="F19" s="7">
        <f t="shared" si="0"/>
        <v>0.29411764705882348</v>
      </c>
      <c r="G19" s="7">
        <f t="shared" si="1"/>
        <v>10.429942699670949</v>
      </c>
    </row>
    <row r="20" spans="1:7" x14ac:dyDescent="0.25">
      <c r="A20" s="7">
        <v>18</v>
      </c>
      <c r="B20" s="4">
        <v>0.88235294117647056</v>
      </c>
      <c r="C20" s="4">
        <v>27.841258647292864</v>
      </c>
      <c r="D20" s="24">
        <v>0.33333333333333331</v>
      </c>
      <c r="E20" s="24">
        <f>[1]ROA!I19</f>
        <v>5.4725255010545473</v>
      </c>
      <c r="F20" s="7">
        <f t="shared" si="0"/>
        <v>0.29411764705882348</v>
      </c>
      <c r="G20" s="7">
        <f t="shared" si="1"/>
        <v>9.2804195490976209</v>
      </c>
    </row>
    <row r="21" spans="1:7" x14ac:dyDescent="0.25">
      <c r="A21" s="7">
        <v>19</v>
      </c>
      <c r="B21" s="4">
        <v>0.88235294117647056</v>
      </c>
      <c r="C21" s="4">
        <v>26.754877237965136</v>
      </c>
      <c r="D21" s="24">
        <v>0.33333333333333331</v>
      </c>
      <c r="E21" s="24">
        <f>[1]ROA!I20</f>
        <v>5.8598919714868201</v>
      </c>
      <c r="F21" s="7">
        <f t="shared" si="0"/>
        <v>0.29411764705882348</v>
      </c>
      <c r="G21" s="7">
        <f t="shared" si="1"/>
        <v>8.9182924126550454</v>
      </c>
    </row>
    <row r="22" spans="1:7" x14ac:dyDescent="0.25">
      <c r="A22" s="7">
        <v>20</v>
      </c>
      <c r="B22" s="4">
        <v>0.88235294117647056</v>
      </c>
      <c r="C22" s="4">
        <v>15.053002013940207</v>
      </c>
      <c r="D22" s="24">
        <v>0.4</v>
      </c>
      <c r="E22" s="24">
        <f>[1]ROA!I21</f>
        <v>4.7739289544893548</v>
      </c>
      <c r="F22" s="7">
        <f t="shared" si="0"/>
        <v>0.35294117647058826</v>
      </c>
      <c r="G22" s="7">
        <f t="shared" si="1"/>
        <v>6.0212008055760826</v>
      </c>
    </row>
    <row r="23" spans="1:7" x14ac:dyDescent="0.25">
      <c r="A23" s="7">
        <v>21</v>
      </c>
      <c r="B23" s="4">
        <v>0.82352941176470584</v>
      </c>
      <c r="C23" s="4">
        <v>13.722792548473224</v>
      </c>
      <c r="D23" s="24">
        <v>0.33333333333333331</v>
      </c>
      <c r="E23" s="24">
        <f>[1]ROA!I22</f>
        <v>14.809733003635362</v>
      </c>
      <c r="F23" s="7">
        <f t="shared" si="0"/>
        <v>0.2745098039215686</v>
      </c>
      <c r="G23" s="7">
        <f t="shared" si="1"/>
        <v>4.5742641828244075</v>
      </c>
    </row>
    <row r="24" spans="1:7" x14ac:dyDescent="0.25">
      <c r="A24" s="7">
        <v>22</v>
      </c>
      <c r="B24" s="4">
        <v>0.82352941176470584</v>
      </c>
      <c r="C24" s="4">
        <v>10.209206072155009</v>
      </c>
      <c r="D24" s="24">
        <v>0.33333333333333331</v>
      </c>
      <c r="E24" s="24">
        <f>[1]ROA!I23</f>
        <v>13.753228116564282</v>
      </c>
      <c r="F24" s="7">
        <f t="shared" si="0"/>
        <v>0.2745098039215686</v>
      </c>
      <c r="G24" s="7">
        <f t="shared" si="1"/>
        <v>3.4030686907183361</v>
      </c>
    </row>
    <row r="25" spans="1:7" x14ac:dyDescent="0.25">
      <c r="A25" s="7">
        <v>23</v>
      </c>
      <c r="B25" s="4">
        <v>1</v>
      </c>
      <c r="C25" s="4">
        <v>10.039759084878083</v>
      </c>
      <c r="D25" s="24">
        <v>0.33333333333333331</v>
      </c>
      <c r="E25" s="24">
        <f>[1]ROA!I24</f>
        <v>7.9300205626926221</v>
      </c>
      <c r="F25" s="7">
        <f t="shared" si="0"/>
        <v>0.33333333333333331</v>
      </c>
      <c r="G25" s="7">
        <f t="shared" si="1"/>
        <v>3.3465863616260276</v>
      </c>
    </row>
    <row r="26" spans="1:7" x14ac:dyDescent="0.25">
      <c r="A26" s="7">
        <v>24</v>
      </c>
      <c r="B26" s="4">
        <v>1</v>
      </c>
      <c r="C26" s="4">
        <v>9.4215318354878725</v>
      </c>
      <c r="D26" s="24">
        <v>0.33333333333333331</v>
      </c>
      <c r="E26" s="24">
        <f>[1]ROA!I25</f>
        <v>9.5437425004697403</v>
      </c>
      <c r="F26" s="7">
        <f t="shared" si="0"/>
        <v>0.33333333333333331</v>
      </c>
      <c r="G26" s="7">
        <f t="shared" si="1"/>
        <v>3.1405106118292907</v>
      </c>
    </row>
    <row r="27" spans="1:7" x14ac:dyDescent="0.25">
      <c r="A27" s="7">
        <v>25</v>
      </c>
      <c r="B27" s="4">
        <v>0.82352941176470584</v>
      </c>
      <c r="C27" s="4">
        <v>31.726498152837806</v>
      </c>
      <c r="D27" s="24">
        <v>0.33333333333333331</v>
      </c>
      <c r="E27" s="24">
        <f>[1]ROA!I26</f>
        <v>5.3941100453903692</v>
      </c>
      <c r="F27" s="7">
        <f t="shared" si="0"/>
        <v>0.2745098039215686</v>
      </c>
      <c r="G27" s="7">
        <f t="shared" si="1"/>
        <v>10.575499384279269</v>
      </c>
    </row>
    <row r="28" spans="1:7" x14ac:dyDescent="0.25">
      <c r="A28" s="7">
        <v>26</v>
      </c>
      <c r="B28" s="4">
        <v>1</v>
      </c>
      <c r="C28" s="4">
        <v>35.75441546842729</v>
      </c>
      <c r="D28" s="24">
        <v>0.33333333333333331</v>
      </c>
      <c r="E28" s="24">
        <f>[1]ROA!I27</f>
        <v>7.8568015102203654</v>
      </c>
      <c r="F28" s="7">
        <f t="shared" si="0"/>
        <v>0.33333333333333331</v>
      </c>
      <c r="G28" s="7">
        <f t="shared" si="1"/>
        <v>11.918138489475762</v>
      </c>
    </row>
    <row r="29" spans="1:7" x14ac:dyDescent="0.25">
      <c r="A29" s="7">
        <v>27</v>
      </c>
      <c r="B29" s="4">
        <v>1</v>
      </c>
      <c r="C29" s="4">
        <v>29.858395358976772</v>
      </c>
      <c r="D29" s="24">
        <v>0.33333333333333331</v>
      </c>
      <c r="E29" s="24">
        <f>[1]ROA!I28</f>
        <v>5.2024387267915664</v>
      </c>
      <c r="F29" s="7">
        <f t="shared" si="0"/>
        <v>0.33333333333333331</v>
      </c>
      <c r="G29" s="7">
        <f t="shared" si="1"/>
        <v>9.9527984529922566</v>
      </c>
    </row>
    <row r="30" spans="1:7" x14ac:dyDescent="0.25">
      <c r="A30" s="7">
        <v>28</v>
      </c>
      <c r="B30" s="4">
        <v>1</v>
      </c>
      <c r="C30" s="4">
        <v>33.267180456299336</v>
      </c>
      <c r="D30" s="24">
        <v>0.33333333333333331</v>
      </c>
      <c r="E30" s="24">
        <f>[1]ROA!I29</f>
        <v>6.554949066229522</v>
      </c>
      <c r="F30" s="7">
        <f t="shared" si="0"/>
        <v>0.33333333333333331</v>
      </c>
      <c r="G30" s="7">
        <f t="shared" si="1"/>
        <v>11.089060152099778</v>
      </c>
    </row>
    <row r="31" spans="1:7" x14ac:dyDescent="0.25">
      <c r="A31" s="7">
        <v>29</v>
      </c>
      <c r="B31" s="4">
        <v>0.88235294117647056</v>
      </c>
      <c r="C31" s="4">
        <v>110.07810005492449</v>
      </c>
      <c r="D31" s="24">
        <v>0.5</v>
      </c>
      <c r="E31" s="24">
        <f>[1]ROA!I30</f>
        <v>5.136231248526534</v>
      </c>
      <c r="F31" s="7">
        <f t="shared" si="0"/>
        <v>0.44117647058823528</v>
      </c>
      <c r="G31" s="7">
        <f t="shared" si="1"/>
        <v>55.039050027462245</v>
      </c>
    </row>
    <row r="32" spans="1:7" x14ac:dyDescent="0.25">
      <c r="A32" s="7">
        <v>30</v>
      </c>
      <c r="B32" s="4">
        <v>0.88235294117647056</v>
      </c>
      <c r="C32" s="4">
        <v>101.55300461170003</v>
      </c>
      <c r="D32" s="24">
        <v>0.5</v>
      </c>
      <c r="E32" s="24">
        <f>[1]ROA!I31</f>
        <v>8.6886614443100125</v>
      </c>
      <c r="F32" s="7">
        <f t="shared" si="0"/>
        <v>0.44117647058823528</v>
      </c>
      <c r="G32" s="7">
        <f t="shared" si="1"/>
        <v>50.776502305850016</v>
      </c>
    </row>
    <row r="33" spans="1:7" x14ac:dyDescent="0.25">
      <c r="A33" s="7">
        <v>31</v>
      </c>
      <c r="B33" s="4">
        <v>0.88235294117647056</v>
      </c>
      <c r="C33" s="4">
        <v>104.52974243918808</v>
      </c>
      <c r="D33" s="24">
        <v>0.5</v>
      </c>
      <c r="E33" s="24">
        <f>[1]ROA!I32</f>
        <v>1.8725774505809496</v>
      </c>
      <c r="F33" s="7">
        <f t="shared" si="0"/>
        <v>0.44117647058823528</v>
      </c>
      <c r="G33" s="7">
        <f t="shared" si="1"/>
        <v>52.264871219594042</v>
      </c>
    </row>
    <row r="34" spans="1:7" x14ac:dyDescent="0.25">
      <c r="A34" s="7">
        <v>32</v>
      </c>
      <c r="B34" s="4">
        <v>0.88235294117647056</v>
      </c>
      <c r="C34" s="4">
        <v>134.38340397025109</v>
      </c>
      <c r="D34" s="24">
        <v>0.5</v>
      </c>
      <c r="E34" s="24">
        <f>[1]ROA!I33</f>
        <v>6.4815073424584657</v>
      </c>
      <c r="F34" s="7">
        <f t="shared" si="0"/>
        <v>0.44117647058823528</v>
      </c>
      <c r="G34" s="7">
        <f t="shared" si="1"/>
        <v>67.191701985125547</v>
      </c>
    </row>
    <row r="35" spans="1:7" x14ac:dyDescent="0.25">
      <c r="A35" s="7">
        <v>33</v>
      </c>
      <c r="B35" s="4">
        <v>0.70588235294117652</v>
      </c>
      <c r="C35" s="4">
        <v>30.981517910839187</v>
      </c>
      <c r="D35" s="24">
        <v>0.33333333333333331</v>
      </c>
      <c r="E35" s="24">
        <f>[1]ROA!I34</f>
        <v>0.70136823085528688</v>
      </c>
      <c r="F35" s="7">
        <f t="shared" si="0"/>
        <v>0.23529411764705882</v>
      </c>
      <c r="G35" s="7">
        <f t="shared" si="1"/>
        <v>10.327172636946395</v>
      </c>
    </row>
    <row r="36" spans="1:7" x14ac:dyDescent="0.25">
      <c r="A36" s="7">
        <v>34</v>
      </c>
      <c r="B36" s="4">
        <v>0.70588235294117652</v>
      </c>
      <c r="C36" s="4">
        <v>22.192486994409407</v>
      </c>
      <c r="D36" s="24">
        <v>0.33333333333333331</v>
      </c>
      <c r="E36" s="24">
        <f>[1]ROA!I35</f>
        <v>3.7067457512102733</v>
      </c>
      <c r="F36" s="7">
        <f t="shared" si="0"/>
        <v>0.23529411764705882</v>
      </c>
      <c r="G36" s="7">
        <f t="shared" si="1"/>
        <v>7.3974956648031354</v>
      </c>
    </row>
    <row r="37" spans="1:7" x14ac:dyDescent="0.25">
      <c r="A37" s="7">
        <v>35</v>
      </c>
      <c r="B37" s="4">
        <v>0.88235294117647056</v>
      </c>
      <c r="C37" s="4">
        <v>28.613067714907281</v>
      </c>
      <c r="D37" s="24">
        <v>0.33333333333333331</v>
      </c>
      <c r="E37" s="24">
        <f>[1]ROA!I36</f>
        <v>0.11264280993296194</v>
      </c>
      <c r="F37" s="7">
        <f t="shared" si="0"/>
        <v>0.29411764705882348</v>
      </c>
      <c r="G37" s="7">
        <f t="shared" si="1"/>
        <v>9.537689238302427</v>
      </c>
    </row>
    <row r="38" spans="1:7" x14ac:dyDescent="0.25">
      <c r="A38" s="7">
        <v>36</v>
      </c>
      <c r="B38" s="4">
        <v>0.82352941176470584</v>
      </c>
      <c r="C38" s="4">
        <v>28.998310200693563</v>
      </c>
      <c r="D38" s="24">
        <v>0.33333333333333331</v>
      </c>
      <c r="E38" s="24">
        <f>[1]ROA!I37</f>
        <v>2.6886445371533538</v>
      </c>
      <c r="F38" s="7">
        <f t="shared" si="0"/>
        <v>0.2745098039215686</v>
      </c>
      <c r="G38" s="7">
        <f t="shared" si="1"/>
        <v>9.6661034002311865</v>
      </c>
    </row>
    <row r="39" spans="1:7" x14ac:dyDescent="0.25">
      <c r="A39" s="7">
        <v>37</v>
      </c>
      <c r="B39" s="4">
        <v>1</v>
      </c>
      <c r="C39" s="4">
        <v>25.055886627726757</v>
      </c>
      <c r="D39" s="24">
        <v>0.5</v>
      </c>
      <c r="E39" s="24">
        <f>[1]ROA!I38</f>
        <v>6.6913759915291218</v>
      </c>
      <c r="F39" s="7">
        <f t="shared" si="0"/>
        <v>0.5</v>
      </c>
      <c r="G39" s="7">
        <f t="shared" si="1"/>
        <v>12.527943313863378</v>
      </c>
    </row>
    <row r="40" spans="1:7" x14ac:dyDescent="0.25">
      <c r="A40" s="7">
        <v>38</v>
      </c>
      <c r="B40" s="4">
        <v>1</v>
      </c>
      <c r="C40" s="4">
        <v>29.576436599525668</v>
      </c>
      <c r="D40" s="24">
        <v>0.5</v>
      </c>
      <c r="E40" s="24">
        <f>[1]ROA!I39</f>
        <v>4.9626359657180732</v>
      </c>
      <c r="F40" s="7">
        <f t="shared" si="0"/>
        <v>0.5</v>
      </c>
      <c r="G40" s="7">
        <f t="shared" si="1"/>
        <v>14.788218299762834</v>
      </c>
    </row>
    <row r="41" spans="1:7" x14ac:dyDescent="0.25">
      <c r="A41" s="7">
        <v>39</v>
      </c>
      <c r="B41" s="4">
        <v>1</v>
      </c>
      <c r="C41" s="4">
        <v>25.182899144158167</v>
      </c>
      <c r="D41" s="24">
        <v>0.4</v>
      </c>
      <c r="E41" s="24">
        <f>[1]ROA!I40</f>
        <v>7.0976192960410964</v>
      </c>
      <c r="F41" s="7">
        <f t="shared" si="0"/>
        <v>0.4</v>
      </c>
      <c r="G41" s="7">
        <f t="shared" si="1"/>
        <v>10.073159657663268</v>
      </c>
    </row>
    <row r="42" spans="1:7" x14ac:dyDescent="0.25">
      <c r="A42" s="7">
        <v>40</v>
      </c>
      <c r="B42" s="4">
        <v>0.88235294117647056</v>
      </c>
      <c r="C42" s="4">
        <v>27.904853851749102</v>
      </c>
      <c r="D42" s="24">
        <v>0.4</v>
      </c>
      <c r="E42" s="24">
        <f>[1]ROA!I41</f>
        <v>6.9924735941875369</v>
      </c>
      <c r="F42" s="7">
        <f t="shared" si="0"/>
        <v>0.35294117647058826</v>
      </c>
      <c r="G42" s="7">
        <f t="shared" si="1"/>
        <v>11.161941540699642</v>
      </c>
    </row>
    <row r="43" spans="1:7" x14ac:dyDescent="0.25">
      <c r="A43" s="7">
        <v>41</v>
      </c>
      <c r="B43" s="4">
        <v>0.88235294117647056</v>
      </c>
      <c r="C43" s="4">
        <v>19.499422578168289</v>
      </c>
      <c r="D43" s="24">
        <v>0.375</v>
      </c>
      <c r="E43" s="24">
        <f>[1]ROA!I42</f>
        <v>6.2611136042567548</v>
      </c>
      <c r="F43" s="7">
        <f t="shared" si="0"/>
        <v>0.33088235294117646</v>
      </c>
      <c r="G43" s="7">
        <f t="shared" si="1"/>
        <v>7.312283466813108</v>
      </c>
    </row>
    <row r="44" spans="1:7" x14ac:dyDescent="0.25">
      <c r="A44" s="7">
        <v>42</v>
      </c>
      <c r="B44" s="4">
        <v>0.88235294117647056</v>
      </c>
      <c r="C44" s="4">
        <v>23.306112834089859</v>
      </c>
      <c r="D44" s="24">
        <v>0.375</v>
      </c>
      <c r="E44" s="24">
        <f>[1]ROA!I43</f>
        <v>5.0947186578087305</v>
      </c>
      <c r="F44" s="7">
        <f t="shared" si="0"/>
        <v>0.33088235294117646</v>
      </c>
      <c r="G44" s="7">
        <f t="shared" si="1"/>
        <v>8.7397923127836972</v>
      </c>
    </row>
    <row r="45" spans="1:7" x14ac:dyDescent="0.25">
      <c r="A45" s="7">
        <v>43</v>
      </c>
      <c r="B45" s="4">
        <v>0.88235294117647056</v>
      </c>
      <c r="C45" s="4">
        <v>21.084878699789083</v>
      </c>
      <c r="D45" s="24">
        <v>0.375</v>
      </c>
      <c r="E45" s="24">
        <f>[1]ROA!I44</f>
        <v>6.159954364042906</v>
      </c>
      <c r="F45" s="7">
        <f t="shared" si="0"/>
        <v>0.33088235294117646</v>
      </c>
      <c r="G45" s="7">
        <f t="shared" si="1"/>
        <v>7.9068295124209058</v>
      </c>
    </row>
    <row r="46" spans="1:7" x14ac:dyDescent="0.25">
      <c r="A46" s="7">
        <v>44</v>
      </c>
      <c r="B46" s="4">
        <v>0.88235294117647056</v>
      </c>
      <c r="C46" s="4">
        <v>27.227435886177773</v>
      </c>
      <c r="D46" s="24">
        <v>0.375</v>
      </c>
      <c r="E46" s="24">
        <f>[1]ROA!I45</f>
        <v>6.4832091672600702</v>
      </c>
      <c r="F46" s="7">
        <f t="shared" si="0"/>
        <v>0.33088235294117646</v>
      </c>
      <c r="G46" s="7">
        <f t="shared" si="1"/>
        <v>10.210288457316665</v>
      </c>
    </row>
    <row r="47" spans="1:7" x14ac:dyDescent="0.25">
      <c r="A47" s="7">
        <v>45</v>
      </c>
      <c r="B47" s="4">
        <v>0.94117647058823528</v>
      </c>
      <c r="C47" s="4">
        <v>25.374051523874808</v>
      </c>
      <c r="D47" s="24">
        <v>0.4</v>
      </c>
      <c r="E47" s="24">
        <f>[1]ROA!I46</f>
        <v>8.3573520345903063</v>
      </c>
      <c r="F47" s="7">
        <f t="shared" si="0"/>
        <v>0.37647058823529411</v>
      </c>
      <c r="G47" s="7">
        <f t="shared" si="1"/>
        <v>10.149620609549924</v>
      </c>
    </row>
    <row r="48" spans="1:7" x14ac:dyDescent="0.25">
      <c r="A48" s="7">
        <v>46</v>
      </c>
      <c r="B48" s="4">
        <v>0.94117647058823528</v>
      </c>
      <c r="C48" s="4">
        <v>41.039029431914535</v>
      </c>
      <c r="D48" s="24">
        <v>0.4</v>
      </c>
      <c r="E48" s="24">
        <f>[1]ROA!I47</f>
        <v>8.3376332133984246</v>
      </c>
      <c r="F48" s="7">
        <f t="shared" si="0"/>
        <v>0.37647058823529411</v>
      </c>
      <c r="G48" s="7">
        <f t="shared" si="1"/>
        <v>16.415611772765814</v>
      </c>
    </row>
    <row r="49" spans="1:7" x14ac:dyDescent="0.25">
      <c r="A49" s="7">
        <v>47</v>
      </c>
      <c r="B49" s="4">
        <v>0.6470588235294118</v>
      </c>
      <c r="C49" s="4">
        <v>34.01498894306097</v>
      </c>
      <c r="D49" s="24">
        <v>0.4</v>
      </c>
      <c r="E49" s="24">
        <f>[1]ROA!I48</f>
        <v>6.0784773908494207</v>
      </c>
      <c r="F49" s="7">
        <f t="shared" si="0"/>
        <v>0.25882352941176473</v>
      </c>
      <c r="G49" s="7">
        <f t="shared" si="1"/>
        <v>13.605995577224389</v>
      </c>
    </row>
    <row r="50" spans="1:7" x14ac:dyDescent="0.25">
      <c r="A50" s="7">
        <v>48</v>
      </c>
      <c r="B50" s="4">
        <v>0.70588235294117652</v>
      </c>
      <c r="C50" s="4">
        <v>29.978607671531698</v>
      </c>
      <c r="D50" s="24">
        <v>0.4</v>
      </c>
      <c r="E50" s="24">
        <f>[1]ROA!I49</f>
        <v>10.660733208514749</v>
      </c>
      <c r="F50" s="7">
        <f t="shared" si="0"/>
        <v>0.28235294117647064</v>
      </c>
      <c r="G50" s="7">
        <f>C50*D50</f>
        <v>11.99144306861268</v>
      </c>
    </row>
    <row r="51" spans="1:7" x14ac:dyDescent="0.25">
      <c r="A51" s="7">
        <v>49</v>
      </c>
      <c r="B51" s="4">
        <v>0.58823529411764708</v>
      </c>
      <c r="C51" s="4">
        <v>45.331846366460205</v>
      </c>
      <c r="D51" s="24">
        <v>0.6</v>
      </c>
      <c r="E51" s="24">
        <f>[1]ROA!I50</f>
        <v>1.1105262922556562</v>
      </c>
      <c r="F51" s="7">
        <f t="shared" si="0"/>
        <v>0.35294117647058826</v>
      </c>
      <c r="G51" s="7">
        <f t="shared" si="1"/>
        <v>27.199107819876122</v>
      </c>
    </row>
    <row r="52" spans="1:7" x14ac:dyDescent="0.25">
      <c r="A52" s="7">
        <v>50</v>
      </c>
      <c r="B52" s="4">
        <v>0.70588235294117652</v>
      </c>
      <c r="C52" s="4">
        <v>55.901070194681097</v>
      </c>
      <c r="D52" s="24">
        <v>0.6</v>
      </c>
      <c r="E52" s="24">
        <f>[1]ROA!I51</f>
        <v>0.45619741999402552</v>
      </c>
      <c r="F52" s="7">
        <f t="shared" si="0"/>
        <v>0.42352941176470588</v>
      </c>
      <c r="G52" s="7">
        <f t="shared" si="1"/>
        <v>33.540642116808655</v>
      </c>
    </row>
    <row r="53" spans="1:7" x14ac:dyDescent="0.25">
      <c r="A53" s="7">
        <v>51</v>
      </c>
      <c r="B53" s="4">
        <v>0.88235294117647056</v>
      </c>
      <c r="C53" s="4">
        <v>53.845725312698796</v>
      </c>
      <c r="D53" s="24">
        <v>0.6</v>
      </c>
      <c r="E53" s="24">
        <f>[1]ROA!I52</f>
        <v>1.1448132550010612</v>
      </c>
      <c r="F53" s="7">
        <f t="shared" si="0"/>
        <v>0.52941176470588236</v>
      </c>
      <c r="G53" s="7">
        <f t="shared" si="1"/>
        <v>32.307435187619276</v>
      </c>
    </row>
    <row r="54" spans="1:7" x14ac:dyDescent="0.25">
      <c r="A54" s="7">
        <v>52</v>
      </c>
      <c r="B54" s="4">
        <v>0.88235294117647056</v>
      </c>
      <c r="C54" s="4">
        <v>35.931477458410427</v>
      </c>
      <c r="D54" s="24">
        <v>0.6</v>
      </c>
      <c r="E54" s="24">
        <f>[1]ROA!I53</f>
        <v>9.0697662717312451</v>
      </c>
      <c r="F54" s="7">
        <f t="shared" si="0"/>
        <v>0.52941176470588236</v>
      </c>
      <c r="G54" s="7">
        <f t="shared" si="1"/>
        <v>21.558886475046254</v>
      </c>
    </row>
    <row r="55" spans="1:7" x14ac:dyDescent="0.25">
      <c r="A55" s="7">
        <v>53</v>
      </c>
      <c r="B55" s="4">
        <v>0.88235294117647056</v>
      </c>
      <c r="C55" s="4">
        <v>53.878104469741473</v>
      </c>
      <c r="D55" s="24">
        <v>0.4</v>
      </c>
      <c r="E55" s="24">
        <f>[1]ROA!I54</f>
        <v>6.0802978734899469</v>
      </c>
      <c r="F55" s="7">
        <f t="shared" si="0"/>
        <v>0.35294117647058826</v>
      </c>
      <c r="G55" s="7">
        <f t="shared" si="1"/>
        <v>21.55124178789659</v>
      </c>
    </row>
    <row r="56" spans="1:7" x14ac:dyDescent="0.25">
      <c r="A56" s="7">
        <v>54</v>
      </c>
      <c r="B56" s="4">
        <v>0.94117647058823528</v>
      </c>
      <c r="C56" s="4">
        <v>60.595293310548385</v>
      </c>
      <c r="D56" s="24">
        <v>0.4</v>
      </c>
      <c r="E56" s="24">
        <f>[1]ROA!I55</f>
        <v>8.8438244142979414</v>
      </c>
      <c r="F56" s="7">
        <f t="shared" si="0"/>
        <v>0.37647058823529411</v>
      </c>
      <c r="G56" s="7">
        <f t="shared" si="1"/>
        <v>24.238117324219356</v>
      </c>
    </row>
    <row r="57" spans="1:7" x14ac:dyDescent="0.25">
      <c r="A57" s="7">
        <v>55</v>
      </c>
      <c r="B57" s="4">
        <v>0.94117647058823528</v>
      </c>
      <c r="C57" s="4">
        <v>53.424974783611979</v>
      </c>
      <c r="D57" s="24">
        <v>0.4</v>
      </c>
      <c r="E57" s="24">
        <f>[1]ROA!I56</f>
        <v>13.593703568592344</v>
      </c>
      <c r="F57" s="7">
        <f t="shared" si="0"/>
        <v>0.37647058823529411</v>
      </c>
      <c r="G57" s="7">
        <f t="shared" si="1"/>
        <v>21.369989913444794</v>
      </c>
    </row>
    <row r="58" spans="1:7" x14ac:dyDescent="0.25">
      <c r="A58" s="7">
        <v>56</v>
      </c>
      <c r="B58" s="4">
        <v>0.94117647058823528</v>
      </c>
      <c r="C58" s="4">
        <v>46.392209498297831</v>
      </c>
      <c r="D58" s="24">
        <v>0.4</v>
      </c>
      <c r="E58" s="24">
        <f>[1]ROA!I57</f>
        <v>10.318847513640197</v>
      </c>
      <c r="F58" s="7">
        <f t="shared" si="0"/>
        <v>0.37647058823529411</v>
      </c>
      <c r="G58" s="7">
        <f t="shared" si="1"/>
        <v>18.556883799319134</v>
      </c>
    </row>
    <row r="59" spans="1:7" x14ac:dyDescent="0.25">
      <c r="A59" s="7">
        <v>57</v>
      </c>
      <c r="B59" s="4">
        <v>0.82352941176470584</v>
      </c>
      <c r="C59" s="4">
        <v>32.386002041566833</v>
      </c>
      <c r="D59" s="24">
        <v>0.5</v>
      </c>
      <c r="E59" s="24">
        <f>[1]ROA!I58</f>
        <v>1.2548494534590275</v>
      </c>
      <c r="F59" s="7">
        <f t="shared" si="0"/>
        <v>0.41176470588235292</v>
      </c>
      <c r="G59" s="7">
        <f t="shared" si="1"/>
        <v>16.193001020783417</v>
      </c>
    </row>
    <row r="60" spans="1:7" x14ac:dyDescent="0.25">
      <c r="A60" s="7">
        <v>58</v>
      </c>
      <c r="B60" s="4">
        <v>0.6470588235294118</v>
      </c>
      <c r="C60" s="4">
        <v>36.136949748691208</v>
      </c>
      <c r="D60" s="24">
        <v>0.5</v>
      </c>
      <c r="E60" s="24">
        <f>[1]ROA!I59</f>
        <v>7.1244000241491703</v>
      </c>
      <c r="F60" s="7">
        <f t="shared" si="0"/>
        <v>0.3235294117647059</v>
      </c>
      <c r="G60" s="7">
        <f t="shared" si="1"/>
        <v>18.068474874345604</v>
      </c>
    </row>
    <row r="61" spans="1:7" x14ac:dyDescent="0.25">
      <c r="A61" s="7">
        <v>59</v>
      </c>
      <c r="B61" s="4">
        <v>0.76470588235294112</v>
      </c>
      <c r="C61" s="4">
        <v>41.631782792424374</v>
      </c>
      <c r="D61" s="24">
        <v>0.5</v>
      </c>
      <c r="E61" s="24">
        <f>[1]ROA!I60</f>
        <v>4.1696920250961256</v>
      </c>
      <c r="F61" s="7">
        <f t="shared" si="0"/>
        <v>0.38235294117647056</v>
      </c>
      <c r="G61" s="7">
        <f t="shared" si="1"/>
        <v>20.815891396212187</v>
      </c>
    </row>
    <row r="62" spans="1:7" x14ac:dyDescent="0.25">
      <c r="A62" s="7">
        <v>60</v>
      </c>
      <c r="B62" s="4">
        <v>0.70588235294117652</v>
      </c>
      <c r="C62" s="4">
        <v>112.18272347872542</v>
      </c>
      <c r="D62" s="24">
        <v>0.5</v>
      </c>
      <c r="E62" s="24">
        <f>[1]ROA!I61</f>
        <v>3.0001972086958548</v>
      </c>
      <c r="F62" s="7">
        <f t="shared" si="0"/>
        <v>0.35294117647058826</v>
      </c>
      <c r="G62" s="7">
        <f t="shared" si="1"/>
        <v>56.091361739362711</v>
      </c>
    </row>
    <row r="63" spans="1:7" x14ac:dyDescent="0.25">
      <c r="A63" s="7">
        <v>61</v>
      </c>
      <c r="B63" s="4">
        <v>1</v>
      </c>
      <c r="C63" s="4">
        <v>31.356141600590711</v>
      </c>
      <c r="D63" s="24">
        <v>0.33333333333333331</v>
      </c>
      <c r="E63" s="24">
        <f>[1]ROA!I62</f>
        <v>5.7300978404793481</v>
      </c>
      <c r="F63" s="7">
        <f t="shared" si="0"/>
        <v>0.33333333333333331</v>
      </c>
      <c r="G63" s="7">
        <f t="shared" si="1"/>
        <v>10.452047200196903</v>
      </c>
    </row>
    <row r="64" spans="1:7" x14ac:dyDescent="0.25">
      <c r="A64" s="7">
        <v>62</v>
      </c>
      <c r="B64" s="4">
        <v>1</v>
      </c>
      <c r="C64" s="4">
        <v>29.81832496509773</v>
      </c>
      <c r="D64" s="24">
        <v>0.5</v>
      </c>
      <c r="E64" s="24">
        <f>[1]ROA!I63</f>
        <v>6.2229177804499942</v>
      </c>
      <c r="F64" s="7">
        <f t="shared" si="0"/>
        <v>0.5</v>
      </c>
      <c r="G64" s="7">
        <f t="shared" si="1"/>
        <v>14.909162482548865</v>
      </c>
    </row>
    <row r="65" spans="1:7" x14ac:dyDescent="0.25">
      <c r="A65" s="7">
        <v>63</v>
      </c>
      <c r="B65" s="4">
        <v>1</v>
      </c>
      <c r="C65" s="4">
        <v>25.977251805817119</v>
      </c>
      <c r="D65" s="24">
        <v>0.33333333333333331</v>
      </c>
      <c r="E65" s="24">
        <f>[1]ROA!I64</f>
        <v>13.136088629566711</v>
      </c>
      <c r="F65" s="7">
        <f t="shared" si="0"/>
        <v>0.33333333333333331</v>
      </c>
      <c r="G65" s="7">
        <f t="shared" si="1"/>
        <v>8.6590839352723723</v>
      </c>
    </row>
    <row r="66" spans="1:7" x14ac:dyDescent="0.25">
      <c r="A66" s="7">
        <v>64</v>
      </c>
      <c r="B66" s="4">
        <v>0.94117647058823528</v>
      </c>
      <c r="C66" s="4">
        <v>22.665690109995918</v>
      </c>
      <c r="D66" s="24">
        <v>0.33333333333333331</v>
      </c>
      <c r="E66" s="24">
        <f>[1]ROA!I65</f>
        <v>8.8764211133821078</v>
      </c>
      <c r="F66" s="7">
        <f t="shared" si="0"/>
        <v>0.31372549019607843</v>
      </c>
      <c r="G66" s="7">
        <f t="shared" si="1"/>
        <v>7.5552300366653053</v>
      </c>
    </row>
    <row r="67" spans="1:7" x14ac:dyDescent="0.25">
      <c r="A67" s="7">
        <v>65</v>
      </c>
      <c r="B67" s="4">
        <v>0.82352941176470584</v>
      </c>
      <c r="C67" s="4">
        <v>6.4444307314541645</v>
      </c>
      <c r="D67" s="24">
        <v>0.33333333333333331</v>
      </c>
      <c r="E67" s="24">
        <f>[1]ROA!I66</f>
        <v>6.3191857624360717</v>
      </c>
      <c r="F67" s="7">
        <f t="shared" si="0"/>
        <v>0.2745098039215686</v>
      </c>
      <c r="G67" s="7">
        <f t="shared" si="1"/>
        <v>2.1481435771513882</v>
      </c>
    </row>
    <row r="68" spans="1:7" x14ac:dyDescent="0.25">
      <c r="A68" s="7">
        <v>66</v>
      </c>
      <c r="B68" s="4">
        <v>0.82352941176470584</v>
      </c>
      <c r="C68" s="4">
        <v>8.0041922746411345</v>
      </c>
      <c r="D68" s="24">
        <v>0.33333333333333331</v>
      </c>
      <c r="E68" s="24">
        <f>[1]ROA!I67</f>
        <v>10.465231583198674</v>
      </c>
      <c r="F68" s="7">
        <f t="shared" ref="F68:F98" si="2">B68*D68</f>
        <v>0.2745098039215686</v>
      </c>
      <c r="G68" s="7">
        <f t="shared" ref="G68:G98" si="3">C68*D68</f>
        <v>2.6680640915470448</v>
      </c>
    </row>
    <row r="69" spans="1:7" x14ac:dyDescent="0.25">
      <c r="A69" s="7">
        <v>67</v>
      </c>
      <c r="B69" s="4">
        <v>0.82352941176470584</v>
      </c>
      <c r="C69" s="4">
        <v>6.9784922689517526</v>
      </c>
      <c r="D69" s="24">
        <v>0.33333333333333331</v>
      </c>
      <c r="E69" s="24">
        <f>[1]ROA!I68</f>
        <v>8.4518540308189429</v>
      </c>
      <c r="F69" s="7">
        <f t="shared" si="2"/>
        <v>0.2745098039215686</v>
      </c>
      <c r="G69" s="7">
        <f t="shared" si="3"/>
        <v>2.3261640896505842</v>
      </c>
    </row>
    <row r="70" spans="1:7" x14ac:dyDescent="0.25">
      <c r="A70" s="7">
        <v>68</v>
      </c>
      <c r="B70" s="4">
        <v>0.82352941176470584</v>
      </c>
      <c r="C70" s="4">
        <v>7.2531895313660373</v>
      </c>
      <c r="D70" s="24">
        <v>0.33333333333333331</v>
      </c>
      <c r="E70" s="24">
        <f>[1]ROA!I69</f>
        <v>9.6679698801526666</v>
      </c>
      <c r="F70" s="7">
        <f t="shared" si="2"/>
        <v>0.2745098039215686</v>
      </c>
      <c r="G70" s="7">
        <f t="shared" si="3"/>
        <v>2.4177298437886789</v>
      </c>
    </row>
    <row r="71" spans="1:7" x14ac:dyDescent="0.25">
      <c r="A71" s="7">
        <v>69</v>
      </c>
      <c r="B71" s="4">
        <v>1</v>
      </c>
      <c r="C71" s="4">
        <v>40.978190542843691</v>
      </c>
      <c r="D71" s="24">
        <v>0.5</v>
      </c>
      <c r="E71" s="24">
        <f>[1]ROA!I70</f>
        <v>8.3548815986274736</v>
      </c>
      <c r="F71" s="7">
        <f t="shared" si="2"/>
        <v>0.5</v>
      </c>
      <c r="G71" s="7">
        <f t="shared" si="3"/>
        <v>20.489095271421846</v>
      </c>
    </row>
    <row r="72" spans="1:7" x14ac:dyDescent="0.25">
      <c r="A72" s="7">
        <v>70</v>
      </c>
      <c r="B72" s="4">
        <v>1</v>
      </c>
      <c r="C72" s="4">
        <v>35.151718729113568</v>
      </c>
      <c r="D72" s="24">
        <v>0.66666666666666663</v>
      </c>
      <c r="E72" s="24">
        <f>[1]ROA!I71</f>
        <v>10.147601764207764</v>
      </c>
      <c r="F72" s="7">
        <f t="shared" si="2"/>
        <v>0.66666666666666663</v>
      </c>
      <c r="G72" s="7">
        <f t="shared" si="3"/>
        <v>23.434479152742377</v>
      </c>
    </row>
    <row r="73" spans="1:7" x14ac:dyDescent="0.25">
      <c r="A73" s="7">
        <v>71</v>
      </c>
      <c r="B73" s="4">
        <v>1</v>
      </c>
      <c r="C73" s="4">
        <v>34.792613683400745</v>
      </c>
      <c r="D73" s="24">
        <v>0.66666666666666663</v>
      </c>
      <c r="E73" s="24">
        <f>[1]ROA!I72</f>
        <v>4.3782225496554119</v>
      </c>
      <c r="F73" s="7">
        <f t="shared" si="2"/>
        <v>0.66666666666666663</v>
      </c>
      <c r="G73" s="7">
        <f t="shared" si="3"/>
        <v>23.195075788933828</v>
      </c>
    </row>
    <row r="74" spans="1:7" x14ac:dyDescent="0.25">
      <c r="A74" s="7">
        <v>72</v>
      </c>
      <c r="B74" s="4">
        <v>1</v>
      </c>
      <c r="C74" s="4">
        <v>32.237519693253098</v>
      </c>
      <c r="D74" s="24">
        <v>0.66666666666666663</v>
      </c>
      <c r="E74" s="24">
        <f>[1]ROA!I73</f>
        <v>6.5171101190757055</v>
      </c>
      <c r="F74" s="7">
        <f t="shared" si="2"/>
        <v>0.66666666666666663</v>
      </c>
      <c r="G74" s="7">
        <f t="shared" si="3"/>
        <v>21.491679795502066</v>
      </c>
    </row>
    <row r="75" spans="1:7" x14ac:dyDescent="0.25">
      <c r="A75" s="7">
        <v>73</v>
      </c>
      <c r="B75" s="4">
        <v>1</v>
      </c>
      <c r="C75" s="4">
        <v>18.494106730137403</v>
      </c>
      <c r="D75" s="24">
        <v>0.5</v>
      </c>
      <c r="E75" s="24">
        <f>[1]ROA!I74</f>
        <v>11.023852852848155</v>
      </c>
      <c r="F75" s="7">
        <f t="shared" si="2"/>
        <v>0.5</v>
      </c>
      <c r="G75" s="7">
        <f t="shared" si="3"/>
        <v>9.2470533650687017</v>
      </c>
    </row>
    <row r="76" spans="1:7" x14ac:dyDescent="0.25">
      <c r="A76" s="7">
        <v>74</v>
      </c>
      <c r="B76" s="4">
        <v>1</v>
      </c>
      <c r="C76" s="4">
        <v>21.577173860341901</v>
      </c>
      <c r="D76" s="24">
        <v>0.33333333333333331</v>
      </c>
      <c r="E76" s="24">
        <f>[1]ROA!I75</f>
        <v>13.229478317706242</v>
      </c>
      <c r="F76" s="7">
        <f t="shared" si="2"/>
        <v>0.33333333333333331</v>
      </c>
      <c r="G76" s="7">
        <f t="shared" si="3"/>
        <v>7.1923912867806337</v>
      </c>
    </row>
    <row r="77" spans="1:7" x14ac:dyDescent="0.25">
      <c r="A77" s="7">
        <v>75</v>
      </c>
      <c r="B77" s="4">
        <v>1</v>
      </c>
      <c r="C77" s="4">
        <v>38.001128594944021</v>
      </c>
      <c r="D77" s="24">
        <v>0.33333333333333331</v>
      </c>
      <c r="E77" s="24">
        <f>[1]ROA!I76</f>
        <v>4.3886075427825935</v>
      </c>
      <c r="F77" s="7">
        <f t="shared" si="2"/>
        <v>0.33333333333333331</v>
      </c>
      <c r="G77" s="7">
        <f t="shared" si="3"/>
        <v>12.66704286498134</v>
      </c>
    </row>
    <row r="78" spans="1:7" x14ac:dyDescent="0.25">
      <c r="A78" s="7">
        <v>76</v>
      </c>
      <c r="B78" s="4">
        <v>1</v>
      </c>
      <c r="C78" s="4">
        <v>35.273161778524099</v>
      </c>
      <c r="D78" s="24">
        <v>0.33333333333333331</v>
      </c>
      <c r="E78" s="24">
        <f>[1]ROA!I77</f>
        <v>7.1797934966240593</v>
      </c>
      <c r="F78" s="7">
        <f t="shared" si="2"/>
        <v>0.33333333333333331</v>
      </c>
      <c r="G78" s="7">
        <f t="shared" si="3"/>
        <v>11.757720592841366</v>
      </c>
    </row>
    <row r="79" spans="1:7" x14ac:dyDescent="0.25">
      <c r="A79" s="7">
        <v>77</v>
      </c>
      <c r="B79" s="4">
        <v>0.76470588235294112</v>
      </c>
      <c r="C79" s="4">
        <v>40.805320298768159</v>
      </c>
      <c r="D79" s="24">
        <v>1</v>
      </c>
      <c r="E79" s="24">
        <f>[1]ROA!I78</f>
        <v>15.757473040625275</v>
      </c>
      <c r="F79" s="7">
        <f t="shared" si="2"/>
        <v>0.76470588235294112</v>
      </c>
      <c r="G79" s="7">
        <f t="shared" si="3"/>
        <v>40.805320298768159</v>
      </c>
    </row>
    <row r="80" spans="1:7" x14ac:dyDescent="0.25">
      <c r="A80" s="7">
        <v>78</v>
      </c>
      <c r="B80" s="4">
        <v>0.76470588235294112</v>
      </c>
      <c r="C80" s="4">
        <v>46.066755289839811</v>
      </c>
      <c r="D80" s="24">
        <v>1</v>
      </c>
      <c r="E80" s="24">
        <f>[1]ROA!I79</f>
        <v>13.604000624890844</v>
      </c>
      <c r="F80" s="7">
        <f t="shared" si="2"/>
        <v>0.76470588235294112</v>
      </c>
      <c r="G80" s="7">
        <f t="shared" si="3"/>
        <v>46.066755289839811</v>
      </c>
    </row>
    <row r="81" spans="1:7" x14ac:dyDescent="0.25">
      <c r="A81" s="7">
        <v>79</v>
      </c>
      <c r="B81" s="4">
        <v>0.76470588235294112</v>
      </c>
      <c r="C81" s="4">
        <v>48.495170438369833</v>
      </c>
      <c r="D81" s="24">
        <v>1</v>
      </c>
      <c r="E81" s="24">
        <f>[1]ROA!I80</f>
        <v>16.741239362644279</v>
      </c>
      <c r="F81" s="7">
        <f t="shared" si="2"/>
        <v>0.76470588235294112</v>
      </c>
      <c r="G81" s="7">
        <f t="shared" si="3"/>
        <v>48.495170438369833</v>
      </c>
    </row>
    <row r="82" spans="1:7" x14ac:dyDescent="0.25">
      <c r="A82" s="7">
        <v>80</v>
      </c>
      <c r="B82" s="4">
        <v>0.76470588235294112</v>
      </c>
      <c r="C82" s="4">
        <v>47.58940794735345</v>
      </c>
      <c r="D82" s="24">
        <v>1</v>
      </c>
      <c r="E82" s="24">
        <f>[1]ROA!I81</f>
        <v>19.438183058839272</v>
      </c>
      <c r="F82" s="7">
        <f t="shared" si="2"/>
        <v>0.76470588235294112</v>
      </c>
      <c r="G82" s="7">
        <f t="shared" si="3"/>
        <v>47.58940794735345</v>
      </c>
    </row>
    <row r="83" spans="1:7" x14ac:dyDescent="0.25">
      <c r="A83" s="7">
        <v>81</v>
      </c>
      <c r="B83" s="4">
        <v>0.82352941176470584</v>
      </c>
      <c r="C83" s="4">
        <v>24.50903384019788</v>
      </c>
      <c r="D83" s="24">
        <v>0.375</v>
      </c>
      <c r="E83" s="24">
        <f>[1]ROA!I82</f>
        <v>9.6313321698306797</v>
      </c>
      <c r="F83" s="7">
        <f t="shared" si="2"/>
        <v>0.30882352941176472</v>
      </c>
      <c r="G83" s="7">
        <f t="shared" si="3"/>
        <v>9.1908876900742058</v>
      </c>
    </row>
    <row r="84" spans="1:7" x14ac:dyDescent="0.25">
      <c r="A84" s="7">
        <v>82</v>
      </c>
      <c r="B84" s="4">
        <v>0.82352941176470584</v>
      </c>
      <c r="C84" s="4">
        <v>31.449087152978347</v>
      </c>
      <c r="D84" s="24">
        <v>0.375</v>
      </c>
      <c r="E84" s="24">
        <f>[1]ROA!I83</f>
        <v>21.26338037593511</v>
      </c>
      <c r="F84" s="7">
        <f t="shared" si="2"/>
        <v>0.30882352941176472</v>
      </c>
      <c r="G84" s="7">
        <f t="shared" si="3"/>
        <v>11.79340768236688</v>
      </c>
    </row>
    <row r="85" spans="1:7" x14ac:dyDescent="0.25">
      <c r="A85" s="7">
        <v>83</v>
      </c>
      <c r="B85" s="4">
        <v>0.82352941176470584</v>
      </c>
      <c r="C85" s="4">
        <v>19.299522291622662</v>
      </c>
      <c r="D85" s="24">
        <v>0.375</v>
      </c>
      <c r="E85" s="24">
        <f>[1]ROA!I84</f>
        <v>11.979603655685098</v>
      </c>
      <c r="F85" s="7">
        <f t="shared" si="2"/>
        <v>0.30882352941176472</v>
      </c>
      <c r="G85" s="7">
        <f t="shared" si="3"/>
        <v>7.2373208593584977</v>
      </c>
    </row>
    <row r="86" spans="1:7" x14ac:dyDescent="0.25">
      <c r="A86" s="7">
        <v>84</v>
      </c>
      <c r="B86" s="4">
        <v>0.82352941176470584</v>
      </c>
      <c r="C86" s="4">
        <v>21.016817219961197</v>
      </c>
      <c r="D86" s="24">
        <v>0.42857142857142855</v>
      </c>
      <c r="E86" s="24">
        <f>[1]ROA!I85</f>
        <v>22.650024305833437</v>
      </c>
      <c r="F86" s="7">
        <f t="shared" si="2"/>
        <v>0.3529411764705882</v>
      </c>
      <c r="G86" s="7">
        <f t="shared" si="3"/>
        <v>9.0072073799833703</v>
      </c>
    </row>
    <row r="87" spans="1:7" x14ac:dyDescent="0.25">
      <c r="A87" s="7">
        <v>85</v>
      </c>
      <c r="B87" s="4">
        <v>0.70588235294117652</v>
      </c>
      <c r="C87" s="4">
        <v>58.58369861528994</v>
      </c>
      <c r="D87" s="24">
        <v>0.33333333333333331</v>
      </c>
      <c r="E87" s="24">
        <f>[1]ROA!I86</f>
        <v>3.756001524756881</v>
      </c>
      <c r="F87" s="7">
        <f t="shared" si="2"/>
        <v>0.23529411764705882</v>
      </c>
      <c r="G87" s="7">
        <f t="shared" si="3"/>
        <v>19.527899538429978</v>
      </c>
    </row>
    <row r="88" spans="1:7" x14ac:dyDescent="0.25">
      <c r="A88" s="7">
        <v>86</v>
      </c>
      <c r="B88" s="4">
        <v>0.70588235294117652</v>
      </c>
      <c r="C88" s="4">
        <v>53.066241116122654</v>
      </c>
      <c r="D88" s="24">
        <v>0.33333333333333331</v>
      </c>
      <c r="E88" s="24">
        <f>[1]ROA!I87</f>
        <v>3.3853681334398709</v>
      </c>
      <c r="F88" s="7">
        <f t="shared" si="2"/>
        <v>0.23529411764705882</v>
      </c>
      <c r="G88" s="7">
        <f t="shared" si="3"/>
        <v>17.68874703870755</v>
      </c>
    </row>
    <row r="89" spans="1:7" x14ac:dyDescent="0.25">
      <c r="A89" s="7">
        <v>87</v>
      </c>
      <c r="B89" s="4">
        <v>0.70588235294117652</v>
      </c>
      <c r="C89" s="4">
        <v>48.699559750704999</v>
      </c>
      <c r="D89" s="24">
        <v>0.33333333333333331</v>
      </c>
      <c r="E89" s="24">
        <f>[1]ROA!I88</f>
        <v>2.3652988941722128</v>
      </c>
      <c r="F89" s="7">
        <f t="shared" si="2"/>
        <v>0.23529411764705882</v>
      </c>
      <c r="G89" s="7">
        <f t="shared" si="3"/>
        <v>16.233186583568333</v>
      </c>
    </row>
    <row r="90" spans="1:7" x14ac:dyDescent="0.25">
      <c r="A90" s="7">
        <v>88</v>
      </c>
      <c r="B90" s="4">
        <v>0.70588235294117652</v>
      </c>
      <c r="C90" s="4">
        <v>52.122016460102707</v>
      </c>
      <c r="D90" s="24">
        <v>0.33333333333333331</v>
      </c>
      <c r="E90" s="24">
        <f>[1]ROA!I89</f>
        <v>2.52496537816545</v>
      </c>
      <c r="F90" s="7">
        <f t="shared" si="2"/>
        <v>0.23529411764705882</v>
      </c>
      <c r="G90" s="7">
        <f t="shared" si="3"/>
        <v>17.374005486700902</v>
      </c>
    </row>
    <row r="91" spans="1:7" x14ac:dyDescent="0.25">
      <c r="A91" s="7">
        <v>89</v>
      </c>
      <c r="B91" s="4">
        <v>0.82352941176470584</v>
      </c>
      <c r="C91" s="4">
        <v>35.652499347705437</v>
      </c>
      <c r="D91" s="24">
        <v>0.4</v>
      </c>
      <c r="E91" s="24">
        <f>[1]ROA!I90</f>
        <v>14.133813017551535</v>
      </c>
      <c r="F91" s="7">
        <f t="shared" si="2"/>
        <v>0.32941176470588235</v>
      </c>
      <c r="G91" s="7">
        <f t="shared" si="3"/>
        <v>14.260999739082175</v>
      </c>
    </row>
    <row r="92" spans="1:7" x14ac:dyDescent="0.25">
      <c r="A92" s="7">
        <v>90</v>
      </c>
      <c r="B92" s="4">
        <v>0.76470588235294112</v>
      </c>
      <c r="C92" s="4">
        <v>38.457371962084679</v>
      </c>
      <c r="D92" s="24">
        <v>0.4</v>
      </c>
      <c r="E92" s="24">
        <f>[1]ROA!I91</f>
        <v>11.43695989797483</v>
      </c>
      <c r="F92" s="7">
        <f t="shared" si="2"/>
        <v>0.30588235294117649</v>
      </c>
      <c r="G92" s="7">
        <f t="shared" si="3"/>
        <v>15.382948784833872</v>
      </c>
    </row>
    <row r="93" spans="1:7" x14ac:dyDescent="0.25">
      <c r="A93" s="7">
        <v>91</v>
      </c>
      <c r="B93" s="4">
        <v>0.88235294117647056</v>
      </c>
      <c r="C93" s="4">
        <v>38.637272261966949</v>
      </c>
      <c r="D93" s="24">
        <v>0.4</v>
      </c>
      <c r="E93" s="24">
        <f>[1]ROA!I92</f>
        <v>9.660499789093576</v>
      </c>
      <c r="F93" s="7">
        <f t="shared" si="2"/>
        <v>0.35294117647058826</v>
      </c>
      <c r="G93" s="7">
        <f t="shared" si="3"/>
        <v>15.45490890478678</v>
      </c>
    </row>
    <row r="94" spans="1:7" x14ac:dyDescent="0.25">
      <c r="A94" s="7">
        <v>92</v>
      </c>
      <c r="B94" s="4">
        <v>0.88235294117647056</v>
      </c>
      <c r="C94" s="4">
        <v>35.873042317938484</v>
      </c>
      <c r="D94" s="24">
        <v>0.4</v>
      </c>
      <c r="E94" s="24">
        <f>[1]ROA!I93</f>
        <v>8.6055493183640746</v>
      </c>
      <c r="F94" s="7">
        <f t="shared" si="2"/>
        <v>0.35294117647058826</v>
      </c>
      <c r="G94" s="7">
        <f t="shared" si="3"/>
        <v>14.349216927175394</v>
      </c>
    </row>
    <row r="95" spans="1:7" x14ac:dyDescent="0.25">
      <c r="A95" s="7">
        <v>93</v>
      </c>
      <c r="B95" s="4">
        <v>0.76470588235294112</v>
      </c>
      <c r="C95" s="4">
        <v>31.325774909474369</v>
      </c>
      <c r="D95" s="24">
        <v>0.5</v>
      </c>
      <c r="E95" s="24">
        <f>[1]ROA!I94</f>
        <v>17.237988695878521</v>
      </c>
      <c r="F95" s="7">
        <f t="shared" si="2"/>
        <v>0.38235294117647056</v>
      </c>
      <c r="G95" s="7">
        <f t="shared" si="3"/>
        <v>15.662887454737184</v>
      </c>
    </row>
    <row r="96" spans="1:7" x14ac:dyDescent="0.25">
      <c r="A96" s="7">
        <v>94</v>
      </c>
      <c r="B96" s="4">
        <v>0.76470588235294112</v>
      </c>
      <c r="C96" s="4">
        <v>33.825220183750218</v>
      </c>
      <c r="D96" s="24">
        <v>0.33333333333333331</v>
      </c>
      <c r="E96" s="24">
        <f>[1]ROA!I95</f>
        <v>13.088895290708514</v>
      </c>
      <c r="F96" s="7">
        <f t="shared" si="2"/>
        <v>0.25490196078431371</v>
      </c>
      <c r="G96" s="7">
        <f t="shared" si="3"/>
        <v>11.275073394583405</v>
      </c>
    </row>
    <row r="97" spans="1:7" x14ac:dyDescent="0.25">
      <c r="A97" s="7">
        <v>95</v>
      </c>
      <c r="B97" s="4">
        <v>0.70588235294117652</v>
      </c>
      <c r="C97" s="4">
        <v>33.549364596761407</v>
      </c>
      <c r="D97" s="24">
        <v>0.33333333333333331</v>
      </c>
      <c r="E97" s="24">
        <f>[1]ROA!I96</f>
        <v>15.765124091634771</v>
      </c>
      <c r="F97" s="7">
        <f t="shared" si="2"/>
        <v>0.23529411764705882</v>
      </c>
      <c r="G97" s="7">
        <f t="shared" si="3"/>
        <v>11.183121532253802</v>
      </c>
    </row>
    <row r="98" spans="1:7" x14ac:dyDescent="0.25">
      <c r="A98" s="7">
        <v>96</v>
      </c>
      <c r="B98" s="4">
        <v>0.88235294117647056</v>
      </c>
      <c r="C98" s="4">
        <v>31.182668739009088</v>
      </c>
      <c r="D98" s="24">
        <v>0.5</v>
      </c>
      <c r="E98" s="24">
        <f>[1]ROA!I97</f>
        <v>13.6374686590166</v>
      </c>
      <c r="F98" s="7">
        <f t="shared" si="2"/>
        <v>0.44117647058823528</v>
      </c>
      <c r="G98" s="7">
        <f t="shared" si="3"/>
        <v>15.591334369504544</v>
      </c>
    </row>
  </sheetData>
  <mergeCells count="1">
    <mergeCell ref="A1:A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DICI</vt:lpstr>
      <vt:lpstr>Intellectual Capital (VAIC)</vt:lpstr>
      <vt:lpstr>Kinerja Perusahaan (ROA)</vt:lpstr>
      <vt:lpstr>GCG (KI)</vt:lpstr>
      <vt:lpstr>Seluruh Variabel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Terta Putri</dc:creator>
  <cp:lastModifiedBy>Terta Putri</cp:lastModifiedBy>
  <dcterms:created xsi:type="dcterms:W3CDTF">2025-02-06T11:47:23Z</dcterms:created>
  <dcterms:modified xsi:type="dcterms:W3CDTF">2025-09-15T05:19:39Z</dcterms:modified>
</cp:coreProperties>
</file>